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ktor za razvojnu politiku\Služba za provedbu razvojne politike\JAVNI POZIV OCD 2024\Objava za web, obrasci, poziv, upute\"/>
    </mc:Choice>
  </mc:AlternateContent>
  <xr:revisionPtr revIDLastSave="0" documentId="13_ncr:1_{35920EE4-2EDE-42D7-B7AA-6DC3BE6C0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9" r:id="rId1"/>
    <sheet name="Projektni partner" sheetId="8" r:id="rId2"/>
    <sheet name="Kontrolna lista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8" l="1"/>
  <c r="L47" i="8" s="1"/>
  <c r="K48" i="8"/>
  <c r="L48" i="8" s="1"/>
  <c r="K49" i="8"/>
  <c r="L49" i="8" s="1"/>
  <c r="K50" i="8"/>
  <c r="L50" i="8" s="1"/>
  <c r="K51" i="8"/>
  <c r="L51" i="8" s="1"/>
  <c r="K52" i="8"/>
  <c r="L52" i="8" s="1"/>
  <c r="K53" i="8"/>
  <c r="L53" i="8" s="1"/>
  <c r="K35" i="8"/>
  <c r="L35" i="8" s="1"/>
  <c r="K36" i="8"/>
  <c r="L36" i="8"/>
  <c r="K37" i="8"/>
  <c r="L37" i="8" s="1"/>
  <c r="K38" i="8"/>
  <c r="L38" i="8" s="1"/>
  <c r="K39" i="8"/>
  <c r="L39" i="8" s="1"/>
  <c r="K40" i="8"/>
  <c r="L40" i="8" s="1"/>
  <c r="K41" i="8"/>
  <c r="L41" i="8" s="1"/>
  <c r="K23" i="8"/>
  <c r="L23" i="8" s="1"/>
  <c r="K24" i="8"/>
  <c r="L24" i="8" s="1"/>
  <c r="K25" i="8"/>
  <c r="L25" i="8" s="1"/>
  <c r="K26" i="8"/>
  <c r="L26" i="8" s="1"/>
  <c r="K27" i="8"/>
  <c r="L27" i="8" s="1"/>
  <c r="K28" i="8"/>
  <c r="L28" i="8" s="1"/>
  <c r="K29" i="8"/>
  <c r="L29" i="8" s="1"/>
  <c r="K30" i="8"/>
  <c r="L3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H20" i="8"/>
  <c r="H58" i="8" s="1"/>
  <c r="H59" i="8" s="1"/>
  <c r="L84" i="8"/>
  <c r="L83" i="8"/>
  <c r="L82" i="8"/>
  <c r="L81" i="8"/>
  <c r="L80" i="8"/>
  <c r="L79" i="8"/>
  <c r="L78" i="8"/>
  <c r="L77" i="8"/>
  <c r="G56" i="8"/>
  <c r="K19" i="8"/>
  <c r="L19" i="8" s="1"/>
  <c r="G20" i="8"/>
  <c r="K10" i="8"/>
  <c r="L10" i="8" s="1"/>
  <c r="L75" i="8"/>
  <c r="L74" i="8"/>
  <c r="L73" i="8"/>
  <c r="G44" i="8" l="1"/>
  <c r="G32" i="8"/>
  <c r="G59" i="8"/>
  <c r="K18" i="8"/>
  <c r="G60" i="8" l="1"/>
  <c r="O20" i="8" s="1"/>
  <c r="K58" i="8"/>
  <c r="L58" i="8" s="1"/>
  <c r="K54" i="8"/>
  <c r="L54" i="8" s="1"/>
  <c r="K55" i="8"/>
  <c r="L55" i="8" s="1"/>
  <c r="K46" i="8"/>
  <c r="L46" i="8" s="1"/>
  <c r="K42" i="8"/>
  <c r="L42" i="8" s="1"/>
  <c r="K43" i="8"/>
  <c r="L43" i="8" s="1"/>
  <c r="K34" i="8"/>
  <c r="L34" i="8" s="1"/>
  <c r="K31" i="8"/>
  <c r="L31" i="8" s="1"/>
  <c r="K22" i="8"/>
  <c r="L22" i="8" s="1"/>
  <c r="L69" i="8"/>
  <c r="L18" i="8"/>
  <c r="L76" i="8"/>
  <c r="H32" i="8"/>
  <c r="L66" i="8" s="1"/>
  <c r="H44" i="8"/>
  <c r="L67" i="8" s="1"/>
  <c r="H56" i="8"/>
  <c r="L68" i="8" s="1"/>
  <c r="O59" i="8" l="1"/>
  <c r="O56" i="8"/>
  <c r="O44" i="8"/>
  <c r="O32" i="8"/>
  <c r="L65" i="8"/>
  <c r="H60" i="8"/>
  <c r="L59" i="8"/>
  <c r="N69" i="8" s="1"/>
  <c r="K59" i="8"/>
  <c r="M69" i="8" s="1"/>
  <c r="F23" i="9" l="1"/>
  <c r="F34" i="9"/>
  <c r="F33" i="9"/>
  <c r="F32" i="9"/>
  <c r="F31" i="9"/>
  <c r="F30" i="9"/>
  <c r="F29" i="9"/>
  <c r="F28" i="9"/>
  <c r="F26" i="9"/>
  <c r="F25" i="9"/>
  <c r="F24" i="9"/>
  <c r="F18" i="9" l="1"/>
  <c r="F17" i="9"/>
  <c r="F16" i="9"/>
  <c r="F15" i="9" l="1"/>
  <c r="K32" i="8"/>
  <c r="M66" i="8" s="1"/>
  <c r="K20" i="8"/>
  <c r="L44" i="8"/>
  <c r="K44" i="8"/>
  <c r="M67" i="8" s="1"/>
  <c r="F14" i="9"/>
  <c r="K56" i="8"/>
  <c r="L32" i="8"/>
  <c r="N66" i="8" s="1"/>
  <c r="K60" i="8" l="1"/>
  <c r="N67" i="8"/>
  <c r="H16" i="9" s="1"/>
  <c r="G18" i="9"/>
  <c r="M68" i="8"/>
  <c r="G17" i="9" s="1"/>
  <c r="G16" i="9"/>
  <c r="L56" i="8"/>
  <c r="L70" i="8"/>
  <c r="H18" i="9" l="1"/>
  <c r="N68" i="8"/>
  <c r="H17" i="9" s="1"/>
  <c r="F27" i="9"/>
  <c r="F22" i="9" s="1"/>
  <c r="H15" i="9"/>
  <c r="I17" i="9"/>
  <c r="I18" i="9"/>
  <c r="I16" i="9"/>
  <c r="F19" i="9"/>
  <c r="L72" i="8"/>
  <c r="M65" i="8"/>
  <c r="L20" i="8"/>
  <c r="N65" i="8" l="1"/>
  <c r="H14" i="9" s="1"/>
  <c r="L60" i="8"/>
  <c r="G15" i="9"/>
  <c r="I15" i="9" s="1"/>
  <c r="G14" i="9"/>
  <c r="I14" i="9" s="1"/>
  <c r="F9" i="9"/>
  <c r="M70" i="8"/>
  <c r="G19" i="9" l="1"/>
  <c r="F10" i="9" s="1"/>
  <c r="H19" i="9"/>
  <c r="N70" i="8"/>
  <c r="M72" i="8" s="1"/>
  <c r="I19" i="9" l="1"/>
</calcChain>
</file>

<file path=xl/sharedStrings.xml><?xml version="1.0" encoding="utf-8"?>
<sst xmlns="http://schemas.openxmlformats.org/spreadsheetml/2006/main" count="165" uniqueCount="77">
  <si>
    <t>PREGLED SVEUKUPNIH TROŠKOVA</t>
  </si>
  <si>
    <t>Naziv projekta:</t>
  </si>
  <si>
    <t>Ukupno prijavljeno:</t>
  </si>
  <si>
    <t>Akronim (ako je primjenjivo):</t>
  </si>
  <si>
    <t>Ukupno certificirano:</t>
  </si>
  <si>
    <t>PREGLED PO KATEGORIJAMA TROŠKOVA</t>
  </si>
  <si>
    <t>Prijavljeni iznos</t>
  </si>
  <si>
    <t>Odobreni iznos</t>
  </si>
  <si>
    <t>Razlika (neprihvatljivi iznos)</t>
  </si>
  <si>
    <t>Certificirano u %</t>
  </si>
  <si>
    <t>Troškovi osoblja</t>
  </si>
  <si>
    <t>Neizravni troškovi</t>
  </si>
  <si>
    <t>Izvještajno razdoblje:</t>
  </si>
  <si>
    <t>Početak izvještajnog razdoblja:</t>
  </si>
  <si>
    <t>Završetak izvještajnog razdoblja:</t>
  </si>
  <si>
    <t>Troškovi koji proizlaze izravno iz zahtjeva Ugovora</t>
  </si>
  <si>
    <t>Troškovi potrošnog materijala i potrepština</t>
  </si>
  <si>
    <t>Ime i prezime kontrolora:</t>
  </si>
  <si>
    <t>TOTAL</t>
  </si>
  <si>
    <t>Organizacijska jedinica:</t>
  </si>
  <si>
    <t>Početak verifikacije:</t>
  </si>
  <si>
    <t xml:space="preserve">PREGLED NEPRAVILNIH TROŠKOVA </t>
  </si>
  <si>
    <t>Završetak verifikacije:</t>
  </si>
  <si>
    <t>Neprihvatljivi iznos</t>
  </si>
  <si>
    <t>Zahtjevi za nadopunom:</t>
  </si>
  <si>
    <t>Naziv projekta</t>
  </si>
  <si>
    <t>Naziv prijavitelja</t>
  </si>
  <si>
    <t>Broj izvještaja</t>
  </si>
  <si>
    <t>Početak izvještajnog razdoblja</t>
  </si>
  <si>
    <t>Završetak izvještajnog razdoblja</t>
  </si>
  <si>
    <t>DA</t>
  </si>
  <si>
    <t>Naziv linije troška</t>
  </si>
  <si>
    <t>Interna oznaka dokumenta</t>
  </si>
  <si>
    <t>Datum dokumenta</t>
  </si>
  <si>
    <t xml:space="preserve">Datum plaćanja </t>
  </si>
  <si>
    <t>Opis troška</t>
  </si>
  <si>
    <t>Troškovi se prihvaćaju u cjelosti</t>
  </si>
  <si>
    <t>Odobreni iznos od strane UP-a u EUR</t>
  </si>
  <si>
    <t>Vrsta korekcije</t>
  </si>
  <si>
    <t>Komentar UP-a</t>
  </si>
  <si>
    <t>UKUPNO</t>
  </si>
  <si>
    <t>PREGLED TROŠKOVA</t>
  </si>
  <si>
    <t>Kategorija troška</t>
  </si>
  <si>
    <t>Opcije za prihvatljivost troškova</t>
  </si>
  <si>
    <t>NE</t>
  </si>
  <si>
    <t>Putni troškovi</t>
  </si>
  <si>
    <t>Oprema i roba</t>
  </si>
  <si>
    <t>Ostali troškovi i usluge</t>
  </si>
  <si>
    <t>ISPUNJAVA PROJEKTNI PARTNER:</t>
  </si>
  <si>
    <t>ISPUNJAVA MVEP:</t>
  </si>
  <si>
    <t>Razdoblje trajanja Ugovora:</t>
  </si>
  <si>
    <t>Naziv Projektnog partnera:</t>
  </si>
  <si>
    <t>ISPUNJAVA UPRAVITELJ PROGRAMA (MVEP):</t>
  </si>
  <si>
    <t>%</t>
  </si>
  <si>
    <t>Ukupan ugovoreni iznos troška</t>
  </si>
  <si>
    <t>Nepotpuni revizijski trag</t>
  </si>
  <si>
    <t>Nema veze s projektom ili je nedovoljna</t>
  </si>
  <si>
    <t>Trošak nije odobren u zadnjoj verziji proračuna</t>
  </si>
  <si>
    <t>Pogrešan izračun</t>
  </si>
  <si>
    <t>Dvostruko financiranje</t>
  </si>
  <si>
    <t>Trošak je prijavljen dva puta</t>
  </si>
  <si>
    <t>Prekoračenje odobrenog proračuna</t>
  </si>
  <si>
    <t>Greška u informiranju i promidžbi</t>
  </si>
  <si>
    <t>Kršenje načela dobrog financijskog upravljanja</t>
  </si>
  <si>
    <t>Drugi neprihvatljivi trošak</t>
  </si>
  <si>
    <t>Drugo</t>
  </si>
  <si>
    <t>Trošak je plaćen izvan izvještajnog razdoblja</t>
  </si>
  <si>
    <t>Vrsta troška</t>
  </si>
  <si>
    <t>Redni broj</t>
  </si>
  <si>
    <t>1. TROŠKOVI OSOBLJA</t>
  </si>
  <si>
    <t>2. PUTNI TROŠKOVI</t>
  </si>
  <si>
    <t>3. OPREMA I ROBA</t>
  </si>
  <si>
    <t>4. OSTALI TROŠKOVI I USLUGE</t>
  </si>
  <si>
    <t>5. NEIZRAVNI TROŠKOVI</t>
  </si>
  <si>
    <t>Broj projekta</t>
  </si>
  <si>
    <t>Broj i iznos Ugovora:</t>
  </si>
  <si>
    <t>Naziv programa i godina poziva: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</si>
</sst>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6"/>
      <color theme="1"/>
      <name val="Times New Roman"/>
      <family val="1"/>
      <charset val="238"/>
    </font>
    <font>
      <sz val="36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2" borderId="3" xfId="0" applyFont="1" applyFill="1" applyBorder="1"/>
    <xf numFmtId="164" fontId="3" fillId="0" borderId="0" xfId="0" applyNumberFormat="1" applyFont="1"/>
    <xf numFmtId="0" fontId="3" fillId="3" borderId="2" xfId="0" applyFont="1" applyFill="1" applyBorder="1"/>
    <xf numFmtId="164" fontId="3" fillId="3" borderId="2" xfId="0" applyNumberFormat="1" applyFont="1" applyFill="1" applyBorder="1"/>
    <xf numFmtId="164" fontId="3" fillId="3" borderId="3" xfId="0" applyNumberFormat="1" applyFont="1" applyFill="1" applyBorder="1"/>
    <xf numFmtId="0" fontId="3" fillId="4" borderId="2" xfId="0" applyFont="1" applyFill="1" applyBorder="1"/>
    <xf numFmtId="164" fontId="3" fillId="4" borderId="2" xfId="0" applyNumberFormat="1" applyFont="1" applyFill="1" applyBorder="1"/>
    <xf numFmtId="0" fontId="3" fillId="4" borderId="3" xfId="0" applyFont="1" applyFill="1" applyBorder="1"/>
    <xf numFmtId="0" fontId="3" fillId="5" borderId="2" xfId="0" applyFont="1" applyFill="1" applyBorder="1"/>
    <xf numFmtId="164" fontId="3" fillId="5" borderId="2" xfId="0" applyNumberFormat="1" applyFont="1" applyFill="1" applyBorder="1"/>
    <xf numFmtId="0" fontId="3" fillId="5" borderId="3" xfId="0" applyFont="1" applyFill="1" applyBorder="1"/>
    <xf numFmtId="0" fontId="0" fillId="0" borderId="4" xfId="0" applyBorder="1"/>
    <xf numFmtId="0" fontId="0" fillId="3" borderId="7" xfId="0" applyFill="1" applyBorder="1"/>
    <xf numFmtId="164" fontId="0" fillId="3" borderId="1" xfId="0" applyNumberFormat="1" applyFill="1" applyBorder="1"/>
    <xf numFmtId="164" fontId="3" fillId="3" borderId="1" xfId="0" applyNumberFormat="1" applyFont="1" applyFill="1" applyBorder="1"/>
    <xf numFmtId="0" fontId="0" fillId="4" borderId="7" xfId="0" applyFill="1" applyBorder="1"/>
    <xf numFmtId="164" fontId="0" fillId="4" borderId="1" xfId="0" applyNumberFormat="1" applyFill="1" applyBorder="1"/>
    <xf numFmtId="164" fontId="3" fillId="4" borderId="1" xfId="0" applyNumberFormat="1" applyFont="1" applyFill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164" fontId="0" fillId="0" borderId="11" xfId="0" applyNumberFormat="1" applyBorder="1"/>
    <xf numFmtId="0" fontId="0" fillId="0" borderId="12" xfId="0" applyBorder="1"/>
    <xf numFmtId="164" fontId="0" fillId="0" borderId="13" xfId="0" applyNumberFormat="1" applyBorder="1"/>
    <xf numFmtId="0" fontId="3" fillId="0" borderId="14" xfId="0" applyFont="1" applyBorder="1"/>
    <xf numFmtId="164" fontId="3" fillId="0" borderId="15" xfId="0" applyNumberFormat="1" applyFont="1" applyBorder="1"/>
    <xf numFmtId="0" fontId="0" fillId="0" borderId="17" xfId="0" applyBorder="1"/>
    <xf numFmtId="14" fontId="0" fillId="0" borderId="17" xfId="0" applyNumberFormat="1" applyBorder="1"/>
    <xf numFmtId="164" fontId="0" fillId="0" borderId="17" xfId="0" applyNumberFormat="1" applyBorder="1"/>
    <xf numFmtId="0" fontId="0" fillId="0" borderId="18" xfId="0" applyBorder="1"/>
    <xf numFmtId="0" fontId="0" fillId="0" borderId="1" xfId="0" applyBorder="1"/>
    <xf numFmtId="0" fontId="0" fillId="0" borderId="20" xfId="0" applyBorder="1"/>
    <xf numFmtId="164" fontId="0" fillId="0" borderId="16" xfId="0" applyNumberFormat="1" applyBorder="1"/>
    <xf numFmtId="14" fontId="0" fillId="0" borderId="1" xfId="0" applyNumberFormat="1" applyBorder="1"/>
    <xf numFmtId="0" fontId="0" fillId="0" borderId="16" xfId="0" applyBorder="1"/>
    <xf numFmtId="0" fontId="0" fillId="0" borderId="19" xfId="0" applyBorder="1"/>
    <xf numFmtId="1" fontId="4" fillId="0" borderId="12" xfId="0" applyNumberFormat="1" applyFont="1" applyBorder="1" applyAlignment="1">
      <alignment horizontal="left"/>
    </xf>
    <xf numFmtId="1" fontId="5" fillId="2" borderId="25" xfId="0" applyNumberFormat="1" applyFont="1" applyFill="1" applyBorder="1" applyAlignment="1">
      <alignment horizontal="left"/>
    </xf>
    <xf numFmtId="2" fontId="3" fillId="3" borderId="25" xfId="0" applyNumberFormat="1" applyFont="1" applyFill="1" applyBorder="1"/>
    <xf numFmtId="0" fontId="3" fillId="0" borderId="26" xfId="0" applyFont="1" applyBorder="1"/>
    <xf numFmtId="0" fontId="3" fillId="0" borderId="23" xfId="0" applyFont="1" applyBorder="1"/>
    <xf numFmtId="164" fontId="3" fillId="0" borderId="23" xfId="0" applyNumberFormat="1" applyFont="1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164" fontId="0" fillId="0" borderId="6" xfId="0" applyNumberFormat="1" applyBorder="1"/>
    <xf numFmtId="0" fontId="3" fillId="2" borderId="27" xfId="0" applyFont="1" applyFill="1" applyBorder="1"/>
    <xf numFmtId="164" fontId="3" fillId="3" borderId="27" xfId="0" applyNumberFormat="1" applyFont="1" applyFill="1" applyBorder="1"/>
    <xf numFmtId="0" fontId="3" fillId="4" borderId="27" xfId="0" applyFont="1" applyFill="1" applyBorder="1"/>
    <xf numFmtId="0" fontId="3" fillId="5" borderId="27" xfId="0" applyFont="1" applyFill="1" applyBorder="1"/>
    <xf numFmtId="0" fontId="0" fillId="0" borderId="1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  <xf numFmtId="0" fontId="0" fillId="2" borderId="12" xfId="0" applyFill="1" applyBorder="1"/>
    <xf numFmtId="164" fontId="0" fillId="2" borderId="17" xfId="0" applyNumberFormat="1" applyFill="1" applyBorder="1"/>
    <xf numFmtId="0" fontId="0" fillId="0" borderId="32" xfId="0" applyBorder="1"/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164" fontId="3" fillId="3" borderId="8" xfId="0" applyNumberFormat="1" applyFont="1" applyFill="1" applyBorder="1"/>
    <xf numFmtId="164" fontId="3" fillId="4" borderId="8" xfId="0" applyNumberFormat="1" applyFont="1" applyFill="1" applyBorder="1"/>
    <xf numFmtId="2" fontId="3" fillId="5" borderId="25" xfId="0" applyNumberFormat="1" applyFont="1" applyFill="1" applyBorder="1"/>
    <xf numFmtId="0" fontId="3" fillId="4" borderId="25" xfId="0" applyFont="1" applyFill="1" applyBorder="1"/>
    <xf numFmtId="0" fontId="3" fillId="7" borderId="25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27" xfId="0" applyFont="1" applyFill="1" applyBorder="1"/>
    <xf numFmtId="164" fontId="3" fillId="7" borderId="2" xfId="0" applyNumberFormat="1" applyFont="1" applyFill="1" applyBorder="1"/>
    <xf numFmtId="0" fontId="0" fillId="8" borderId="7" xfId="0" applyFill="1" applyBorder="1"/>
    <xf numFmtId="164" fontId="0" fillId="8" borderId="1" xfId="0" applyNumberFormat="1" applyFill="1" applyBorder="1"/>
    <xf numFmtId="164" fontId="3" fillId="8" borderId="1" xfId="0" applyNumberFormat="1" applyFont="1" applyFill="1" applyBorder="1"/>
    <xf numFmtId="0" fontId="0" fillId="9" borderId="7" xfId="0" applyFill="1" applyBorder="1"/>
    <xf numFmtId="164" fontId="0" fillId="9" borderId="1" xfId="0" applyNumberFormat="1" applyFill="1" applyBorder="1"/>
    <xf numFmtId="164" fontId="8" fillId="9" borderId="1" xfId="0" applyNumberFormat="1" applyFont="1" applyFill="1" applyBorder="1"/>
    <xf numFmtId="164" fontId="3" fillId="8" borderId="8" xfId="0" applyNumberFormat="1" applyFont="1" applyFill="1" applyBorder="1"/>
    <xf numFmtId="164" fontId="8" fillId="9" borderId="8" xfId="0" applyNumberFormat="1" applyFont="1" applyFill="1" applyBorder="1"/>
    <xf numFmtId="165" fontId="3" fillId="0" borderId="23" xfId="0" applyNumberFormat="1" applyFont="1" applyBorder="1"/>
    <xf numFmtId="165" fontId="3" fillId="2" borderId="2" xfId="0" applyNumberFormat="1" applyFont="1" applyFill="1" applyBorder="1"/>
    <xf numFmtId="164" fontId="3" fillId="3" borderId="2" xfId="1" applyNumberFormat="1" applyFont="1" applyFill="1" applyBorder="1"/>
    <xf numFmtId="165" fontId="0" fillId="0" borderId="17" xfId="0" applyNumberFormat="1" applyBorder="1"/>
    <xf numFmtId="165" fontId="0" fillId="0" borderId="1" xfId="0" applyNumberFormat="1" applyBorder="1"/>
    <xf numFmtId="165" fontId="3" fillId="5" borderId="2" xfId="0" applyNumberFormat="1" applyFont="1" applyFill="1" applyBorder="1"/>
    <xf numFmtId="165" fontId="0" fillId="0" borderId="16" xfId="0" applyNumberFormat="1" applyBorder="1"/>
    <xf numFmtId="165" fontId="3" fillId="4" borderId="2" xfId="0" applyNumberFormat="1" applyFont="1" applyFill="1" applyBorder="1"/>
    <xf numFmtId="165" fontId="3" fillId="7" borderId="2" xfId="0" applyNumberFormat="1" applyFont="1" applyFill="1" applyBorder="1"/>
    <xf numFmtId="9" fontId="0" fillId="2" borderId="13" xfId="2" applyFont="1" applyFill="1" applyBorder="1"/>
    <xf numFmtId="9" fontId="0" fillId="3" borderId="8" xfId="2" applyFont="1" applyFill="1" applyBorder="1"/>
    <xf numFmtId="9" fontId="0" fillId="4" borderId="8" xfId="2" applyFont="1" applyFill="1" applyBorder="1"/>
    <xf numFmtId="9" fontId="3" fillId="0" borderId="11" xfId="2" applyFont="1" applyFill="1" applyBorder="1"/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0" fillId="7" borderId="2" xfId="0" applyFill="1" applyBorder="1"/>
    <xf numFmtId="0" fontId="0" fillId="7" borderId="3" xfId="0" applyFill="1" applyBorder="1"/>
    <xf numFmtId="0" fontId="0" fillId="7" borderId="27" xfId="0" applyFill="1" applyBorder="1"/>
    <xf numFmtId="2" fontId="3" fillId="4" borderId="35" xfId="0" applyNumberFormat="1" applyFont="1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2" fontId="3" fillId="5" borderId="35" xfId="0" applyNumberFormat="1" applyFont="1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1" fontId="5" fillId="3" borderId="35" xfId="0" applyNumberFormat="1" applyFont="1" applyFill="1" applyBorder="1" applyAlignment="1">
      <alignment horizontal="left"/>
    </xf>
    <xf numFmtId="0" fontId="0" fillId="3" borderId="36" xfId="0" applyFill="1" applyBorder="1"/>
    <xf numFmtId="0" fontId="0" fillId="3" borderId="37" xfId="0" applyFill="1" applyBorder="1"/>
    <xf numFmtId="0" fontId="0" fillId="3" borderId="38" xfId="0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9" fontId="0" fillId="8" borderId="8" xfId="2" applyFont="1" applyFill="1" applyBorder="1"/>
    <xf numFmtId="9" fontId="0" fillId="9" borderId="8" xfId="2" applyFont="1" applyFill="1" applyBorder="1"/>
    <xf numFmtId="0" fontId="3" fillId="0" borderId="40" xfId="0" applyFont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164" fontId="0" fillId="0" borderId="41" xfId="0" applyNumberFormat="1" applyBorder="1"/>
    <xf numFmtId="164" fontId="0" fillId="0" borderId="42" xfId="0" applyNumberFormat="1" applyBorder="1"/>
    <xf numFmtId="0" fontId="0" fillId="0" borderId="44" xfId="0" applyBorder="1"/>
    <xf numFmtId="0" fontId="1" fillId="2" borderId="45" xfId="0" applyFont="1" applyFill="1" applyBorder="1"/>
    <xf numFmtId="0" fontId="0" fillId="3" borderId="45" xfId="0" applyFill="1" applyBorder="1"/>
    <xf numFmtId="0" fontId="0" fillId="5" borderId="45" xfId="0" applyFill="1" applyBorder="1"/>
    <xf numFmtId="0" fontId="0" fillId="4" borderId="45" xfId="0" applyFill="1" applyBorder="1"/>
    <xf numFmtId="0" fontId="0" fillId="7" borderId="46" xfId="0" applyFill="1" applyBorder="1"/>
    <xf numFmtId="164" fontId="3" fillId="0" borderId="47" xfId="0" applyNumberFormat="1" applyFont="1" applyBorder="1"/>
    <xf numFmtId="9" fontId="3" fillId="10" borderId="46" xfId="2" applyFont="1" applyFill="1" applyBorder="1"/>
    <xf numFmtId="164" fontId="3" fillId="2" borderId="17" xfId="0" applyNumberFormat="1" applyFont="1" applyFill="1" applyBorder="1"/>
    <xf numFmtId="164" fontId="3" fillId="2" borderId="13" xfId="0" applyNumberFormat="1" applyFont="1" applyFill="1" applyBorder="1"/>
    <xf numFmtId="0" fontId="0" fillId="0" borderId="7" xfId="0" applyBorder="1" applyAlignment="1"/>
    <xf numFmtId="164" fontId="3" fillId="4" borderId="2" xfId="1" applyNumberFormat="1" applyFont="1" applyFill="1" applyBorder="1"/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1" fillId="0" borderId="0" xfId="0" applyFont="1"/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4" fontId="2" fillId="0" borderId="19" xfId="0" applyNumberFormat="1" applyFont="1" applyBorder="1"/>
    <xf numFmtId="14" fontId="2" fillId="0" borderId="4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6" fillId="6" borderId="31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31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59262</xdr:colOff>
      <xdr:row>0</xdr:row>
      <xdr:rowOff>66674</xdr:rowOff>
    </xdr:from>
    <xdr:to>
      <xdr:col>2</xdr:col>
      <xdr:colOff>69318</xdr:colOff>
      <xdr:row>4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B590E7-AF45-4222-998B-8B80063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2" y="66674"/>
          <a:ext cx="355335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299336</xdr:colOff>
      <xdr:row>0</xdr:row>
      <xdr:rowOff>85164</xdr:rowOff>
    </xdr:from>
    <xdr:to>
      <xdr:col>9</xdr:col>
      <xdr:colOff>1546412</xdr:colOff>
      <xdr:row>5</xdr:row>
      <xdr:rowOff>145676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52803-405B-46CC-A412-46CA86EB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5130" y="85164"/>
          <a:ext cx="4451958" cy="1013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pravitelj Programa" id="{7F7A7DB1-CAB7-4657-A449-C17454E3B813}" userId="Upravitelj Programa" providerId="None"/>
  <person displayName="Upravitelj Programa " id="{C3FD4931-A772-46CA-98BF-0206E8D93D4E}" userId="Upravitelj Programa 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2-09-30T12:24:03.19" personId="{C3FD4931-A772-46CA-98BF-0206E8D93D4E}" id="{7DFA18AF-374F-4441-A8E6-F779575FDDDA}">
    <text>Odabrati odgovor u skladu s Izjavom o PDV statusu</text>
  </threadedComment>
  <threadedComment ref="B16" dT="2022-06-23T12:25:32.62" personId="{7F7A7DB1-CAB7-4657-A449-C17454E3B813}" id="{EAD38003-E772-4445-A427-0B5B6D05796E}">
    <text>npr. Projektni manager, Tehnički koordinator, Studija geotermalnog potencijala ili sl. ovisno o nazivu linije u odobrenom budžetu</text>
  </threadedComment>
  <threadedComment ref="C16" dT="2022-06-23T12:26:23.63" personId="{7F7A7DB1-CAB7-4657-A449-C17454E3B813}" id="{F02EE59B-F81C-4105-AAFA-6D1A7A970B89}">
    <text>Upisati naziv aktivnosti na koju je vezan prijavljeni trošak u skladu s Prijavnim obrascem</text>
  </threadedComment>
  <threadedComment ref="D16" dT="2022-06-23T12:27:31.31" personId="{7F7A7DB1-CAB7-4657-A449-C17454E3B813}" id="{2265BE75-CDED-48B3-965D-737A66C3A7ED}">
    <text>Upisati internu oznaku dokumenta, npr. broj obračunske liste, računa ili sl.</text>
  </threadedComment>
  <threadedComment ref="G16" dT="2022-06-23T12:29:07.78" personId="{7F7A7DB1-CAB7-4657-A449-C17454E3B813}" id="{E26630CB-9877-4711-895B-A08C66E42222}">
    <text>Upisati valutu u kojoj je trošak nastao</text>
  </threadedComment>
  <threadedComment ref="J16" dT="2022-06-23T12:42:42.39" personId="{7F7A7DB1-CAB7-4657-A449-C17454E3B813}" id="{443111A7-BAA4-4DA0-A631-84E3C06CE6BC}">
    <text>Molimo voditi računa je li trošak PDV-a prihvatljiv. Ukoliko je prihvatljiv, unijeti ukupan iznos troška. Ukoliko nije prihvatljiv, unijeti iznos bez uključenog PDV-a.</text>
  </threadedComment>
  <threadedComment ref="K16" dT="2022-06-23T12:35:03.11" personId="{7F7A7DB1-CAB7-4657-A449-C17454E3B813}" id="{847DF256-00B8-4544-BE06-01907881E6EE}">
    <text>Upisati mjesec relevantnog tečaja po InforEURO (npr. svibanj 2022)</text>
  </threadedComment>
  <threadedComment ref="L16" dT="2022-06-23T12:33:48.34" personId="{7F7A7DB1-CAB7-4657-A449-C17454E3B813}" id="{C6B593D0-67FE-44E9-ABC6-42A87041BE79}">
    <text>Tečaj InforEURO za mjesec u kojem je trošak registriran na računima Nositelja projekta/Projektnog partnera</text>
  </threadedComment>
  <threadedComment ref="N16" dT="2022-06-23T13:09:27.15" personId="{7F7A7DB1-CAB7-4657-A449-C17454E3B813}" id="{76D2F519-0AE0-4BF9-806B-13F198169F9C}">
    <text>Odabrati vrstu potpore za trošak prema odobrenome budžetu</text>
  </threadedComment>
  <threadedComment ref="Q16" dT="2022-06-24T08:15:15.78" personId="{7F7A7DB1-CAB7-4657-A449-C17454E3B813}" id="{50D964CA-3155-46B5-8F7F-0904244AAEDD}">
    <text>Opisati na što se odnosi prijavljeni trošak, npr. plaća projektnog managera za razdoblje lipanj-kolovoz 2022. g., trošak izrade studije geotermalnog potencijala ili sl. Također, opisati bilo kakva odstupanja prijavljenog iznosa od iznosa računa, kalkulacija ili sl. ako je primjenjivo.</text>
  </threadedComment>
  <threadedComment ref="R16" dT="2022-09-30T12:41:24.86" personId="{C3FD4931-A772-46CA-98BF-0206E8D93D4E}" id="{7F33CCF7-C54E-4FCE-A432-F1CCED8A58BE}">
    <text>Odgovor se mijenja u "NE" ukoliko pojedini troškovi nisu u cjelosti ili djelomično prihvatljivi</text>
  </threadedComment>
  <threadedComment ref="S16" dT="2022-06-27T07:16:37.95" personId="{7F7A7DB1-CAB7-4657-A449-C17454E3B813}" id="{6DAAC9F6-52B0-4936-A09A-36641910C49E}">
    <text>Ako je datum plaćanja izvan razdoblja izvještavanja, trošak je automatski proglašen neprihvatljivim. Ako odobreni iznos nije jednak prijavljenom iznosu, ručno upisati odobreni iznos.</text>
  </threadedComment>
  <threadedComment ref="U16" dT="2022-06-27T07:13:35.60" personId="{7F7A7DB1-CAB7-4657-A449-C17454E3B813}" id="{1C61FE10-E3B8-4731-9C84-255E21EC923E}">
    <text>Odabrati vrstu korekcije ukoliko postoji neprihvatljivi iznos.</text>
  </threadedComment>
  <threadedComment ref="W16" dT="2022-06-24T07:26:54.58" personId="{7F7A7DB1-CAB7-4657-A449-C17454E3B813}" id="{3AF25346-B5CD-4DE0-ABD7-ACFA6414CC52}">
    <text>U slučaju vrsta potpora: Potpora za ulaganja u promicanje energije iz OIE i Potpora za ulaganja u promicanje energetski učinkovitog centraliziranog sustava grijanja i hlađenja formula je postavljena na koeficijent potpore za srednje poduzetnike. Ukoliko se ne radi o srednjem poduzetniku, potrebno je ručno unijeti koeficijent.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F32" sqref="F32"/>
    </sheetView>
  </sheetViews>
  <sheetFormatPr defaultRowHeight="15" x14ac:dyDescent="0.25"/>
  <cols>
    <col min="1" max="1" width="30.28515625" bestFit="1" customWidth="1"/>
    <col min="2" max="2" width="22.85546875" customWidth="1"/>
    <col min="5" max="5" width="48.7109375" customWidth="1"/>
    <col min="6" max="6" width="15.140625" bestFit="1" customWidth="1"/>
    <col min="7" max="7" width="14.5703125" bestFit="1" customWidth="1"/>
    <col min="8" max="8" width="26.42578125" bestFit="1" customWidth="1"/>
    <col min="9" max="9" width="15.7109375" bestFit="1" customWidth="1"/>
  </cols>
  <sheetData>
    <row r="1" spans="1:9" x14ac:dyDescent="0.25">
      <c r="A1" s="151"/>
      <c r="B1" s="151"/>
      <c r="C1" s="151"/>
      <c r="D1" s="151"/>
      <c r="E1" s="59"/>
    </row>
    <row r="2" spans="1:9" x14ac:dyDescent="0.25">
      <c r="A2" s="151"/>
      <c r="B2" s="151"/>
      <c r="C2" s="151"/>
      <c r="D2" s="151"/>
      <c r="E2" s="59"/>
    </row>
    <row r="3" spans="1:9" x14ac:dyDescent="0.25">
      <c r="A3" s="151"/>
      <c r="B3" s="151"/>
      <c r="C3" s="151"/>
      <c r="D3" s="151"/>
      <c r="E3" s="59"/>
    </row>
    <row r="4" spans="1:9" x14ac:dyDescent="0.25">
      <c r="A4" s="151"/>
      <c r="B4" s="151"/>
      <c r="C4" s="151"/>
      <c r="D4" s="151"/>
      <c r="E4" s="59"/>
    </row>
    <row r="5" spans="1:9" x14ac:dyDescent="0.25">
      <c r="A5" s="151"/>
      <c r="B5" s="151"/>
      <c r="C5" s="151"/>
      <c r="D5" s="151"/>
      <c r="E5" s="59"/>
      <c r="H5" s="99"/>
    </row>
    <row r="6" spans="1:9" ht="18.75" x14ac:dyDescent="0.3">
      <c r="A6" s="150" t="s">
        <v>52</v>
      </c>
      <c r="B6" s="150"/>
      <c r="C6" s="150"/>
      <c r="D6" s="150"/>
      <c r="E6" s="150"/>
      <c r="F6" s="150"/>
      <c r="H6" s="100"/>
    </row>
    <row r="7" spans="1:9" ht="15.75" thickBot="1" x14ac:dyDescent="0.3">
      <c r="H7" s="100"/>
    </row>
    <row r="8" spans="1:9" ht="15.75" thickBot="1" x14ac:dyDescent="0.3">
      <c r="A8" s="95" t="s">
        <v>76</v>
      </c>
      <c r="B8" s="49"/>
      <c r="E8" s="145" t="s">
        <v>0</v>
      </c>
    </row>
    <row r="9" spans="1:9" x14ac:dyDescent="0.25">
      <c r="A9" s="96" t="s">
        <v>1</v>
      </c>
      <c r="B9" s="50"/>
      <c r="E9" s="15" t="s">
        <v>2</v>
      </c>
      <c r="F9" s="52">
        <f>F19</f>
        <v>0</v>
      </c>
    </row>
    <row r="10" spans="1:9" ht="15.75" thickBot="1" x14ac:dyDescent="0.3">
      <c r="A10" s="96" t="s">
        <v>3</v>
      </c>
      <c r="B10" s="50"/>
      <c r="E10" s="27" t="s">
        <v>4</v>
      </c>
      <c r="F10" s="28">
        <f>G19</f>
        <v>0</v>
      </c>
    </row>
    <row r="11" spans="1:9" x14ac:dyDescent="0.25">
      <c r="A11" s="96" t="s">
        <v>50</v>
      </c>
      <c r="B11" s="50"/>
    </row>
    <row r="12" spans="1:9" ht="15.75" thickBot="1" x14ac:dyDescent="0.3">
      <c r="A12" s="96" t="s">
        <v>51</v>
      </c>
      <c r="B12" s="50"/>
      <c r="E12" s="145" t="s">
        <v>5</v>
      </c>
    </row>
    <row r="13" spans="1:9" ht="15.75" customHeight="1" thickBot="1" x14ac:dyDescent="0.3">
      <c r="A13" s="96" t="s">
        <v>75</v>
      </c>
      <c r="B13" s="50"/>
      <c r="E13" s="62"/>
      <c r="F13" s="63" t="s">
        <v>6</v>
      </c>
      <c r="G13" s="63" t="s">
        <v>7</v>
      </c>
      <c r="H13" s="63" t="s">
        <v>8</v>
      </c>
      <c r="I13" s="64" t="s">
        <v>9</v>
      </c>
    </row>
    <row r="14" spans="1:9" x14ac:dyDescent="0.25">
      <c r="A14" s="97" t="s">
        <v>12</v>
      </c>
      <c r="B14" s="50"/>
      <c r="E14" s="60" t="s">
        <v>10</v>
      </c>
      <c r="F14" s="61">
        <f>'Projektni partner'!L65</f>
        <v>0</v>
      </c>
      <c r="G14" s="61">
        <f>'Projektni partner'!M65</f>
        <v>0</v>
      </c>
      <c r="H14" s="61">
        <f>'Projektni partner'!N65</f>
        <v>0</v>
      </c>
      <c r="I14" s="91">
        <f t="shared" ref="I14:I19" si="0">IF(F14,G14/F14,0)</f>
        <v>0</v>
      </c>
    </row>
    <row r="15" spans="1:9" ht="15.75" customHeight="1" x14ac:dyDescent="0.25">
      <c r="A15" s="97" t="s">
        <v>13</v>
      </c>
      <c r="B15" s="50"/>
      <c r="E15" s="16" t="s">
        <v>45</v>
      </c>
      <c r="F15" s="17">
        <f>'Projektni partner'!L66</f>
        <v>0</v>
      </c>
      <c r="G15" s="17">
        <f>'Projektni partner'!M66</f>
        <v>0</v>
      </c>
      <c r="H15" s="17">
        <f>'Projektni partner'!N66</f>
        <v>0</v>
      </c>
      <c r="I15" s="92">
        <f t="shared" si="0"/>
        <v>0</v>
      </c>
    </row>
    <row r="16" spans="1:9" x14ac:dyDescent="0.25">
      <c r="A16" s="97" t="s">
        <v>14</v>
      </c>
      <c r="B16" s="50"/>
      <c r="E16" s="74" t="s">
        <v>46</v>
      </c>
      <c r="F16" s="75">
        <f>'Projektni partner'!L67</f>
        <v>0</v>
      </c>
      <c r="G16" s="75">
        <f>'Projektni partner'!M67</f>
        <v>0</v>
      </c>
      <c r="H16" s="75">
        <f>'Projektni partner'!N67</f>
        <v>0</v>
      </c>
      <c r="I16" s="123">
        <f t="shared" si="0"/>
        <v>0</v>
      </c>
    </row>
    <row r="17" spans="1:9" x14ac:dyDescent="0.25">
      <c r="A17" s="97" t="s">
        <v>17</v>
      </c>
      <c r="B17" s="50"/>
      <c r="E17" s="19" t="s">
        <v>47</v>
      </c>
      <c r="F17" s="20">
        <f>'Projektni partner'!L68</f>
        <v>0</v>
      </c>
      <c r="G17" s="20">
        <f>'Projektni partner'!M68</f>
        <v>0</v>
      </c>
      <c r="H17" s="20">
        <f>'Projektni partner'!N68</f>
        <v>0</v>
      </c>
      <c r="I17" s="93">
        <f t="shared" si="0"/>
        <v>0</v>
      </c>
    </row>
    <row r="18" spans="1:9" x14ac:dyDescent="0.25">
      <c r="A18" s="97" t="s">
        <v>19</v>
      </c>
      <c r="B18" s="50"/>
      <c r="E18" s="77" t="s">
        <v>11</v>
      </c>
      <c r="F18" s="78">
        <f>'Projektni partner'!L69</f>
        <v>0</v>
      </c>
      <c r="G18" s="78">
        <f>'Projektni partner'!M69</f>
        <v>0</v>
      </c>
      <c r="H18" s="78">
        <f>'Projektni partner'!N69</f>
        <v>0</v>
      </c>
      <c r="I18" s="124">
        <f t="shared" si="0"/>
        <v>0</v>
      </c>
    </row>
    <row r="19" spans="1:9" ht="15.75" thickBot="1" x14ac:dyDescent="0.3">
      <c r="A19" s="97" t="s">
        <v>20</v>
      </c>
      <c r="B19" s="50"/>
      <c r="E19" s="22" t="s">
        <v>18</v>
      </c>
      <c r="F19" s="23">
        <f>SUM(F14:F18)</f>
        <v>0</v>
      </c>
      <c r="G19" s="23">
        <f>SUM(G14:G18)</f>
        <v>0</v>
      </c>
      <c r="H19" s="23">
        <f>SUM(H14:H18)</f>
        <v>0</v>
      </c>
      <c r="I19" s="94">
        <f t="shared" si="0"/>
        <v>0</v>
      </c>
    </row>
    <row r="20" spans="1:9" x14ac:dyDescent="0.25">
      <c r="A20" s="97" t="s">
        <v>22</v>
      </c>
      <c r="B20" s="50"/>
    </row>
    <row r="21" spans="1:9" ht="15.75" thickBot="1" x14ac:dyDescent="0.3">
      <c r="A21" s="98" t="s">
        <v>24</v>
      </c>
      <c r="B21" s="51"/>
      <c r="E21" s="145" t="s">
        <v>21</v>
      </c>
    </row>
    <row r="22" spans="1:9" ht="15.75" thickBot="1" x14ac:dyDescent="0.3">
      <c r="E22" s="31" t="s">
        <v>23</v>
      </c>
      <c r="F22" s="32">
        <f>SUM(F23:F34)</f>
        <v>0</v>
      </c>
    </row>
    <row r="23" spans="1:9" ht="15.75" thickTop="1" x14ac:dyDescent="0.25">
      <c r="E23" s="29" t="s">
        <v>55</v>
      </c>
      <c r="F23" s="30">
        <f>'Projektni partner'!L73</f>
        <v>0</v>
      </c>
    </row>
    <row r="24" spans="1:9" x14ac:dyDescent="0.25">
      <c r="E24" s="25" t="s">
        <v>56</v>
      </c>
      <c r="F24" s="30">
        <f>'Projektni partner'!L74</f>
        <v>0</v>
      </c>
    </row>
    <row r="25" spans="1:9" x14ac:dyDescent="0.25">
      <c r="E25" s="25" t="s">
        <v>57</v>
      </c>
      <c r="F25" s="30">
        <f>'Projektni partner'!L75</f>
        <v>0</v>
      </c>
    </row>
    <row r="26" spans="1:9" x14ac:dyDescent="0.25">
      <c r="E26" s="25" t="s">
        <v>66</v>
      </c>
      <c r="F26" s="30">
        <f>'Projektni partner'!L76</f>
        <v>0</v>
      </c>
    </row>
    <row r="27" spans="1:9" x14ac:dyDescent="0.25">
      <c r="E27" s="25" t="s">
        <v>58</v>
      </c>
      <c r="F27" s="30">
        <f>'Projektni partner'!L77</f>
        <v>0</v>
      </c>
    </row>
    <row r="28" spans="1:9" x14ac:dyDescent="0.25">
      <c r="E28" s="25" t="s">
        <v>59</v>
      </c>
      <c r="F28" s="30">
        <f>'Projektni partner'!L78</f>
        <v>0</v>
      </c>
    </row>
    <row r="29" spans="1:9" x14ac:dyDescent="0.25">
      <c r="E29" s="25" t="s">
        <v>60</v>
      </c>
      <c r="F29" s="30">
        <f>'Projektni partner'!L79</f>
        <v>0</v>
      </c>
    </row>
    <row r="30" spans="1:9" x14ac:dyDescent="0.25">
      <c r="E30" s="25" t="s">
        <v>61</v>
      </c>
      <c r="F30" s="30">
        <f>'Projektni partner'!L80</f>
        <v>0</v>
      </c>
    </row>
    <row r="31" spans="1:9" x14ac:dyDescent="0.25">
      <c r="E31" s="25" t="s">
        <v>62</v>
      </c>
      <c r="F31" s="30">
        <f>'Projektni partner'!L81</f>
        <v>0</v>
      </c>
    </row>
    <row r="32" spans="1:9" x14ac:dyDescent="0.25">
      <c r="E32" s="25" t="s">
        <v>63</v>
      </c>
      <c r="F32" s="30">
        <f>'Projektni partner'!L82</f>
        <v>0</v>
      </c>
    </row>
    <row r="33" spans="5:6" x14ac:dyDescent="0.25">
      <c r="E33" s="25" t="s">
        <v>64</v>
      </c>
      <c r="F33" s="30">
        <f>'Projektni partner'!L83</f>
        <v>0</v>
      </c>
    </row>
    <row r="34" spans="5:6" ht="15.75" thickBot="1" x14ac:dyDescent="0.3">
      <c r="E34" s="27" t="s">
        <v>65</v>
      </c>
      <c r="F34" s="28">
        <f>'Projektni partner'!L84</f>
        <v>0</v>
      </c>
    </row>
  </sheetData>
  <mergeCells count="2">
    <mergeCell ref="A6:F6"/>
    <mergeCell ref="A1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4"/>
  <sheetViews>
    <sheetView zoomScale="85" zoomScaleNormal="85" workbookViewId="0">
      <pane ySplit="8" topLeftCell="A53" activePane="bottomLeft" state="frozen"/>
      <selection pane="bottomLeft" activeCell="G80" sqref="G80"/>
    </sheetView>
  </sheetViews>
  <sheetFormatPr defaultRowHeight="15" x14ac:dyDescent="0.25"/>
  <cols>
    <col min="1" max="1" width="34.5703125" customWidth="1"/>
    <col min="2" max="2" width="20.28515625" bestFit="1" customWidth="1"/>
    <col min="3" max="3" width="12.28515625" bestFit="1" customWidth="1"/>
    <col min="4" max="4" width="25" bestFit="1" customWidth="1"/>
    <col min="5" max="5" width="17.7109375" bestFit="1" customWidth="1"/>
    <col min="6" max="6" width="15.140625" bestFit="1" customWidth="1"/>
    <col min="7" max="7" width="29.140625" bestFit="1" customWidth="1"/>
    <col min="8" max="8" width="19" bestFit="1" customWidth="1"/>
    <col min="9" max="10" width="29" customWidth="1"/>
    <col min="11" max="11" width="43.85546875" customWidth="1"/>
    <col min="12" max="13" width="16.42578125" customWidth="1"/>
    <col min="14" max="14" width="25.140625" customWidth="1"/>
  </cols>
  <sheetData>
    <row r="1" spans="1:15" x14ac:dyDescent="0.25">
      <c r="A1" s="142" t="s">
        <v>25</v>
      </c>
      <c r="B1" s="159"/>
      <c r="C1" s="160"/>
      <c r="D1" s="160"/>
      <c r="E1" s="160"/>
      <c r="F1" s="160"/>
      <c r="G1" s="161"/>
      <c r="H1" s="154"/>
      <c r="I1" s="151"/>
      <c r="J1" s="151"/>
      <c r="K1" s="151"/>
      <c r="L1" s="151"/>
      <c r="M1" s="151"/>
      <c r="N1" s="151"/>
      <c r="O1" s="151"/>
    </row>
    <row r="2" spans="1:15" x14ac:dyDescent="0.25">
      <c r="A2" s="143" t="s">
        <v>74</v>
      </c>
      <c r="B2" s="162"/>
      <c r="C2" s="163"/>
      <c r="D2" s="163"/>
      <c r="E2" s="163"/>
      <c r="F2" s="163"/>
      <c r="G2" s="164"/>
      <c r="H2" s="154"/>
      <c r="I2" s="151"/>
      <c r="J2" s="151"/>
      <c r="K2" s="151"/>
      <c r="L2" s="151"/>
      <c r="M2" s="151"/>
      <c r="N2" s="151"/>
      <c r="O2" s="151"/>
    </row>
    <row r="3" spans="1:15" x14ac:dyDescent="0.25">
      <c r="A3" s="143" t="s">
        <v>26</v>
      </c>
      <c r="B3" s="162"/>
      <c r="C3" s="163"/>
      <c r="D3" s="163"/>
      <c r="E3" s="163"/>
      <c r="F3" s="163"/>
      <c r="G3" s="164"/>
      <c r="H3" s="154"/>
      <c r="I3" s="151"/>
      <c r="J3" s="151"/>
      <c r="K3" s="151"/>
      <c r="L3" s="151"/>
      <c r="M3" s="151"/>
      <c r="N3" s="151"/>
      <c r="O3" s="151"/>
    </row>
    <row r="4" spans="1:15" x14ac:dyDescent="0.25">
      <c r="A4" s="143" t="s">
        <v>27</v>
      </c>
      <c r="B4" s="165"/>
      <c r="C4" s="166"/>
      <c r="D4" s="166"/>
      <c r="E4" s="166"/>
      <c r="F4" s="166"/>
      <c r="G4" s="167"/>
      <c r="H4" s="154"/>
      <c r="I4" s="151"/>
      <c r="J4" s="151"/>
      <c r="K4" s="151"/>
      <c r="L4" s="151"/>
      <c r="M4" s="151"/>
      <c r="N4" s="151"/>
      <c r="O4" s="151"/>
    </row>
    <row r="5" spans="1:15" x14ac:dyDescent="0.25">
      <c r="A5" s="143" t="s">
        <v>28</v>
      </c>
      <c r="B5" s="168"/>
      <c r="C5" s="163"/>
      <c r="D5" s="163"/>
      <c r="E5" s="163"/>
      <c r="F5" s="163"/>
      <c r="G5" s="164"/>
      <c r="H5" s="154"/>
      <c r="I5" s="151"/>
      <c r="J5" s="151"/>
      <c r="K5" s="151"/>
      <c r="L5" s="151"/>
      <c r="M5" s="151"/>
      <c r="N5" s="151"/>
      <c r="O5" s="151"/>
    </row>
    <row r="6" spans="1:15" ht="15.75" thickBot="1" x14ac:dyDescent="0.3">
      <c r="A6" s="144" t="s">
        <v>29</v>
      </c>
      <c r="B6" s="169"/>
      <c r="C6" s="170"/>
      <c r="D6" s="170"/>
      <c r="E6" s="170"/>
      <c r="F6" s="170"/>
      <c r="G6" s="171"/>
      <c r="H6" s="154"/>
      <c r="I6" s="151"/>
      <c r="J6" s="151"/>
      <c r="K6" s="151"/>
      <c r="L6" s="151"/>
      <c r="M6" s="151"/>
      <c r="N6" s="151"/>
      <c r="O6" s="151"/>
    </row>
    <row r="7" spans="1:15" ht="18.75" customHeight="1" x14ac:dyDescent="0.3">
      <c r="A7" s="155" t="s">
        <v>48</v>
      </c>
      <c r="B7" s="156"/>
      <c r="C7" s="156"/>
      <c r="D7" s="156"/>
      <c r="E7" s="156"/>
      <c r="F7" s="156"/>
      <c r="G7" s="156"/>
      <c r="H7" s="156"/>
      <c r="I7" s="157"/>
      <c r="J7" s="172" t="s">
        <v>49</v>
      </c>
      <c r="K7" s="173"/>
      <c r="L7" s="173"/>
      <c r="M7" s="173"/>
      <c r="N7" s="173"/>
      <c r="O7" s="152" t="s">
        <v>53</v>
      </c>
    </row>
    <row r="8" spans="1:15" ht="30.75" customHeight="1" thickBot="1" x14ac:dyDescent="0.3">
      <c r="A8" s="118" t="s">
        <v>68</v>
      </c>
      <c r="B8" s="119" t="s">
        <v>31</v>
      </c>
      <c r="C8" s="119" t="s">
        <v>67</v>
      </c>
      <c r="D8" s="119" t="s">
        <v>32</v>
      </c>
      <c r="E8" s="119" t="s">
        <v>33</v>
      </c>
      <c r="F8" s="119" t="s">
        <v>34</v>
      </c>
      <c r="G8" s="119" t="s">
        <v>54</v>
      </c>
      <c r="H8" s="119" t="s">
        <v>6</v>
      </c>
      <c r="I8" s="120" t="s">
        <v>35</v>
      </c>
      <c r="J8" s="121" t="s">
        <v>36</v>
      </c>
      <c r="K8" s="122" t="s">
        <v>37</v>
      </c>
      <c r="L8" s="122" t="s">
        <v>23</v>
      </c>
      <c r="M8" s="122" t="s">
        <v>38</v>
      </c>
      <c r="N8" s="125" t="s">
        <v>39</v>
      </c>
      <c r="O8" s="153"/>
    </row>
    <row r="9" spans="1:15" ht="16.5" customHeight="1" thickTop="1" thickBot="1" x14ac:dyDescent="0.3">
      <c r="A9" s="116" t="s">
        <v>69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31"/>
    </row>
    <row r="10" spans="1:15" ht="18" customHeight="1" thickTop="1" x14ac:dyDescent="0.25">
      <c r="A10" s="43">
        <v>1</v>
      </c>
      <c r="B10" s="57"/>
      <c r="C10" s="57"/>
      <c r="D10" s="57"/>
      <c r="E10" s="34"/>
      <c r="F10" s="34"/>
      <c r="G10" s="85"/>
      <c r="H10" s="35"/>
      <c r="I10" s="36"/>
      <c r="J10" s="41" t="s">
        <v>30</v>
      </c>
      <c r="K10" s="39">
        <f>IF(J10="DA",H10,IF(F10&gt;#REF!,0,"Upisati iznos"))</f>
        <v>0</v>
      </c>
      <c r="L10" s="35">
        <f t="shared" ref="L10" si="0">H10-K10</f>
        <v>0</v>
      </c>
      <c r="M10" s="33"/>
      <c r="N10" s="126"/>
      <c r="O10" s="130"/>
    </row>
    <row r="11" spans="1:15" ht="18" customHeight="1" x14ac:dyDescent="0.25">
      <c r="A11" s="43">
        <v>2</v>
      </c>
      <c r="B11" s="57"/>
      <c r="C11" s="57"/>
      <c r="D11" s="57"/>
      <c r="E11" s="34"/>
      <c r="F11" s="34"/>
      <c r="G11" s="85"/>
      <c r="H11" s="35"/>
      <c r="I11" s="36"/>
      <c r="J11" s="41" t="s">
        <v>30</v>
      </c>
      <c r="K11" s="39">
        <f>IF(J11="DA",H11,IF(F11&gt;#REF!,0,"Upisati iznos"))</f>
        <v>0</v>
      </c>
      <c r="L11" s="35">
        <f t="shared" ref="L11:L17" si="1">H11-K11</f>
        <v>0</v>
      </c>
      <c r="M11" s="33"/>
      <c r="N11" s="126"/>
      <c r="O11" s="130"/>
    </row>
    <row r="12" spans="1:15" ht="18" customHeight="1" x14ac:dyDescent="0.25">
      <c r="A12" s="43">
        <v>3</v>
      </c>
      <c r="B12" s="57"/>
      <c r="C12" s="57"/>
      <c r="D12" s="57"/>
      <c r="E12" s="34"/>
      <c r="F12" s="34"/>
      <c r="G12" s="85"/>
      <c r="H12" s="35"/>
      <c r="I12" s="36"/>
      <c r="J12" s="41" t="s">
        <v>30</v>
      </c>
      <c r="K12" s="39">
        <f>IF(J12="DA",H12,IF(F12&gt;#REF!,0,"Upisati iznos"))</f>
        <v>0</v>
      </c>
      <c r="L12" s="35">
        <f t="shared" si="1"/>
        <v>0</v>
      </c>
      <c r="M12" s="33"/>
      <c r="N12" s="126"/>
      <c r="O12" s="130"/>
    </row>
    <row r="13" spans="1:15" ht="18" customHeight="1" x14ac:dyDescent="0.25">
      <c r="A13" s="43">
        <v>4</v>
      </c>
      <c r="B13" s="57"/>
      <c r="C13" s="57"/>
      <c r="D13" s="57"/>
      <c r="E13" s="34"/>
      <c r="F13" s="34"/>
      <c r="G13" s="85"/>
      <c r="H13" s="35"/>
      <c r="I13" s="36"/>
      <c r="J13" s="41" t="s">
        <v>30</v>
      </c>
      <c r="K13" s="39">
        <f>IF(J13="DA",H13,IF(F13&gt;#REF!,0,"Upisati iznos"))</f>
        <v>0</v>
      </c>
      <c r="L13" s="35">
        <f t="shared" si="1"/>
        <v>0</v>
      </c>
      <c r="M13" s="33"/>
      <c r="N13" s="126"/>
      <c r="O13" s="130"/>
    </row>
    <row r="14" spans="1:15" ht="18" customHeight="1" x14ac:dyDescent="0.25">
      <c r="A14" s="43">
        <v>5</v>
      </c>
      <c r="B14" s="57"/>
      <c r="C14" s="57"/>
      <c r="D14" s="57"/>
      <c r="E14" s="34"/>
      <c r="F14" s="34"/>
      <c r="G14" s="85"/>
      <c r="H14" s="35"/>
      <c r="I14" s="36"/>
      <c r="J14" s="41" t="s">
        <v>30</v>
      </c>
      <c r="K14" s="39">
        <f>IF(J14="DA",H14,IF(F14&gt;#REF!,0,"Upisati iznos"))</f>
        <v>0</v>
      </c>
      <c r="L14" s="35">
        <f t="shared" si="1"/>
        <v>0</v>
      </c>
      <c r="M14" s="33"/>
      <c r="N14" s="126"/>
      <c r="O14" s="130"/>
    </row>
    <row r="15" spans="1:15" ht="18" customHeight="1" x14ac:dyDescent="0.25">
      <c r="A15" s="43">
        <v>6</v>
      </c>
      <c r="B15" s="57"/>
      <c r="C15" s="57"/>
      <c r="D15" s="57"/>
      <c r="E15" s="34"/>
      <c r="F15" s="34"/>
      <c r="G15" s="85"/>
      <c r="H15" s="35"/>
      <c r="I15" s="36"/>
      <c r="J15" s="41" t="s">
        <v>30</v>
      </c>
      <c r="K15" s="39">
        <f>IF(J15="DA",H15,IF(F15&gt;#REF!,0,"Upisati iznos"))</f>
        <v>0</v>
      </c>
      <c r="L15" s="35">
        <f t="shared" si="1"/>
        <v>0</v>
      </c>
      <c r="M15" s="33"/>
      <c r="N15" s="126"/>
      <c r="O15" s="130"/>
    </row>
    <row r="16" spans="1:15" ht="18" customHeight="1" x14ac:dyDescent="0.25">
      <c r="A16" s="43">
        <v>7</v>
      </c>
      <c r="B16" s="57"/>
      <c r="C16" s="57"/>
      <c r="D16" s="57"/>
      <c r="E16" s="34"/>
      <c r="F16" s="34"/>
      <c r="G16" s="85"/>
      <c r="H16" s="35"/>
      <c r="I16" s="36"/>
      <c r="J16" s="41" t="s">
        <v>30</v>
      </c>
      <c r="K16" s="39">
        <f>IF(J16="DA",H16,IF(F16&gt;#REF!,0,"Upisati iznos"))</f>
        <v>0</v>
      </c>
      <c r="L16" s="35">
        <f t="shared" si="1"/>
        <v>0</v>
      </c>
      <c r="M16" s="33"/>
      <c r="N16" s="126"/>
      <c r="O16" s="130"/>
    </row>
    <row r="17" spans="1:15" ht="18" customHeight="1" x14ac:dyDescent="0.25">
      <c r="A17" s="43">
        <v>8</v>
      </c>
      <c r="B17" s="57"/>
      <c r="C17" s="57"/>
      <c r="D17" s="57"/>
      <c r="E17" s="34"/>
      <c r="F17" s="34"/>
      <c r="G17" s="85"/>
      <c r="H17" s="35"/>
      <c r="I17" s="36"/>
      <c r="J17" s="41" t="s">
        <v>30</v>
      </c>
      <c r="K17" s="39">
        <f>IF(J17="DA",H17,IF(F17&gt;#REF!,0,"Upisati iznos"))</f>
        <v>0</v>
      </c>
      <c r="L17" s="35">
        <f t="shared" si="1"/>
        <v>0</v>
      </c>
      <c r="M17" s="33"/>
      <c r="N17" s="126"/>
      <c r="O17" s="130"/>
    </row>
    <row r="18" spans="1:15" x14ac:dyDescent="0.25">
      <c r="A18" s="43">
        <v>9</v>
      </c>
      <c r="B18" s="58"/>
      <c r="C18" s="57"/>
      <c r="D18" s="58"/>
      <c r="E18" s="40"/>
      <c r="F18" s="40"/>
      <c r="G18" s="85"/>
      <c r="H18" s="35"/>
      <c r="I18" s="38"/>
      <c r="J18" s="42" t="s">
        <v>30</v>
      </c>
      <c r="K18" s="39">
        <f>IF(J18="DA",H18,IF(F18&gt;#REF!,0,"Upisati iznos"))</f>
        <v>0</v>
      </c>
      <c r="L18" s="35">
        <f t="shared" ref="L18:L19" si="2">H18-K18</f>
        <v>0</v>
      </c>
      <c r="M18" s="37"/>
      <c r="N18" s="127"/>
      <c r="O18" s="130"/>
    </row>
    <row r="19" spans="1:15" ht="15.75" thickBot="1" x14ac:dyDescent="0.3">
      <c r="A19" s="43">
        <v>10</v>
      </c>
      <c r="B19" s="57"/>
      <c r="C19" s="57"/>
      <c r="D19" s="58"/>
      <c r="E19" s="40"/>
      <c r="F19" s="40"/>
      <c r="G19" s="85"/>
      <c r="H19" s="35"/>
      <c r="I19" s="38"/>
      <c r="J19" s="42" t="s">
        <v>30</v>
      </c>
      <c r="K19" s="39">
        <f>IF(J19="DA",H19,IF(F19&gt;#REF!,0,"Upisati iznos"))</f>
        <v>0</v>
      </c>
      <c r="L19" s="35">
        <f t="shared" si="2"/>
        <v>0</v>
      </c>
      <c r="M19" s="37"/>
      <c r="N19" s="127"/>
      <c r="O19" s="130"/>
    </row>
    <row r="20" spans="1:15" ht="16.5" thickTop="1" thickBot="1" x14ac:dyDescent="0.3">
      <c r="A20" s="44" t="s">
        <v>40</v>
      </c>
      <c r="B20" s="2"/>
      <c r="C20" s="2"/>
      <c r="D20" s="2"/>
      <c r="E20" s="2"/>
      <c r="F20" s="2"/>
      <c r="G20" s="83">
        <f>SUM(G10:G19)</f>
        <v>0</v>
      </c>
      <c r="H20" s="83">
        <f>SUM(H10:H19)</f>
        <v>0</v>
      </c>
      <c r="I20" s="4"/>
      <c r="J20" s="53"/>
      <c r="K20" s="83">
        <f>SUM(K10:K19)</f>
        <v>0</v>
      </c>
      <c r="L20" s="3">
        <f>SUM(L10:L19)</f>
        <v>0</v>
      </c>
      <c r="M20" s="3"/>
      <c r="N20" s="3"/>
      <c r="O20" s="137" t="e">
        <f>G20/G60</f>
        <v>#DIV/0!</v>
      </c>
    </row>
    <row r="21" spans="1:15" ht="16.5" thickTop="1" thickBot="1" x14ac:dyDescent="0.3">
      <c r="A21" s="112" t="s">
        <v>70</v>
      </c>
      <c r="B21" s="113"/>
      <c r="C21" s="113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32"/>
    </row>
    <row r="22" spans="1:15" ht="15.75" thickTop="1" x14ac:dyDescent="0.25">
      <c r="A22" s="43">
        <v>1</v>
      </c>
      <c r="B22" s="57"/>
      <c r="C22" s="57"/>
      <c r="D22" s="33"/>
      <c r="E22" s="34"/>
      <c r="F22" s="34"/>
      <c r="G22" s="85"/>
      <c r="H22" s="35"/>
      <c r="I22" s="36"/>
      <c r="J22" s="41" t="s">
        <v>30</v>
      </c>
      <c r="K22" s="39">
        <f>IF(J22="DA",H22,IF(F22&gt;#REF!,0,"Upisati iznos"))</f>
        <v>0</v>
      </c>
      <c r="L22" s="35">
        <f t="shared" ref="L22:L31" si="3">H22-K22</f>
        <v>0</v>
      </c>
      <c r="M22" s="33"/>
      <c r="N22" s="128"/>
      <c r="O22" s="130"/>
    </row>
    <row r="23" spans="1:15" x14ac:dyDescent="0.25">
      <c r="A23" s="43">
        <v>2</v>
      </c>
      <c r="B23" s="57"/>
      <c r="C23" s="57"/>
      <c r="D23" s="33"/>
      <c r="E23" s="34"/>
      <c r="F23" s="34"/>
      <c r="G23" s="85"/>
      <c r="H23" s="35"/>
      <c r="I23" s="36"/>
      <c r="J23" s="41" t="s">
        <v>30</v>
      </c>
      <c r="K23" s="39">
        <f>IF(J23="DA",H23,IF(F23&gt;#REF!,0,"Upisati iznos"))</f>
        <v>0</v>
      </c>
      <c r="L23" s="35">
        <f t="shared" ref="L23:L30" si="4">H23-K23</f>
        <v>0</v>
      </c>
      <c r="M23" s="33"/>
      <c r="N23" s="128"/>
      <c r="O23" s="130"/>
    </row>
    <row r="24" spans="1:15" x14ac:dyDescent="0.25">
      <c r="A24" s="43">
        <v>3</v>
      </c>
      <c r="B24" s="57"/>
      <c r="C24" s="57"/>
      <c r="D24" s="33"/>
      <c r="E24" s="34"/>
      <c r="F24" s="34"/>
      <c r="G24" s="85"/>
      <c r="H24" s="35"/>
      <c r="I24" s="36"/>
      <c r="J24" s="41" t="s">
        <v>30</v>
      </c>
      <c r="K24" s="39">
        <f>IF(J24="DA",H24,IF(F24&gt;#REF!,0,"Upisati iznos"))</f>
        <v>0</v>
      </c>
      <c r="L24" s="35">
        <f t="shared" si="4"/>
        <v>0</v>
      </c>
      <c r="M24" s="33"/>
      <c r="N24" s="128"/>
      <c r="O24" s="130"/>
    </row>
    <row r="25" spans="1:15" x14ac:dyDescent="0.25">
      <c r="A25" s="43">
        <v>4</v>
      </c>
      <c r="B25" s="57"/>
      <c r="C25" s="57"/>
      <c r="D25" s="33"/>
      <c r="E25" s="34"/>
      <c r="F25" s="34"/>
      <c r="G25" s="85"/>
      <c r="H25" s="35"/>
      <c r="I25" s="36"/>
      <c r="J25" s="41" t="s">
        <v>30</v>
      </c>
      <c r="K25" s="39">
        <f>IF(J25="DA",H25,IF(F25&gt;#REF!,0,"Upisati iznos"))</f>
        <v>0</v>
      </c>
      <c r="L25" s="35">
        <f t="shared" si="4"/>
        <v>0</v>
      </c>
      <c r="M25" s="33"/>
      <c r="N25" s="128"/>
      <c r="O25" s="130"/>
    </row>
    <row r="26" spans="1:15" x14ac:dyDescent="0.25">
      <c r="A26" s="43">
        <v>5</v>
      </c>
      <c r="B26" s="57"/>
      <c r="C26" s="57"/>
      <c r="D26" s="33"/>
      <c r="E26" s="34"/>
      <c r="F26" s="34"/>
      <c r="G26" s="85"/>
      <c r="H26" s="35"/>
      <c r="I26" s="36"/>
      <c r="J26" s="41" t="s">
        <v>30</v>
      </c>
      <c r="K26" s="39">
        <f>IF(J26="DA",H26,IF(F26&gt;#REF!,0,"Upisati iznos"))</f>
        <v>0</v>
      </c>
      <c r="L26" s="35">
        <f t="shared" si="4"/>
        <v>0</v>
      </c>
      <c r="M26" s="33"/>
      <c r="N26" s="128"/>
      <c r="O26" s="130"/>
    </row>
    <row r="27" spans="1:15" x14ac:dyDescent="0.25">
      <c r="A27" s="43">
        <v>6</v>
      </c>
      <c r="B27" s="57"/>
      <c r="C27" s="57"/>
      <c r="D27" s="33"/>
      <c r="E27" s="34"/>
      <c r="F27" s="34"/>
      <c r="G27" s="85"/>
      <c r="H27" s="35"/>
      <c r="I27" s="36"/>
      <c r="J27" s="41" t="s">
        <v>30</v>
      </c>
      <c r="K27" s="39">
        <f>IF(J27="DA",H27,IF(F27&gt;#REF!,0,"Upisati iznos"))</f>
        <v>0</v>
      </c>
      <c r="L27" s="35">
        <f t="shared" si="4"/>
        <v>0</v>
      </c>
      <c r="M27" s="33"/>
      <c r="N27" s="128"/>
      <c r="O27" s="130"/>
    </row>
    <row r="28" spans="1:15" x14ac:dyDescent="0.25">
      <c r="A28" s="43">
        <v>7</v>
      </c>
      <c r="B28" s="57"/>
      <c r="C28" s="57"/>
      <c r="D28" s="33"/>
      <c r="E28" s="34"/>
      <c r="F28" s="34"/>
      <c r="G28" s="85"/>
      <c r="H28" s="35"/>
      <c r="I28" s="36"/>
      <c r="J28" s="41" t="s">
        <v>30</v>
      </c>
      <c r="K28" s="39">
        <f>IF(J28="DA",H28,IF(F28&gt;#REF!,0,"Upisati iznos"))</f>
        <v>0</v>
      </c>
      <c r="L28" s="35">
        <f t="shared" si="4"/>
        <v>0</v>
      </c>
      <c r="M28" s="33"/>
      <c r="N28" s="128"/>
      <c r="O28" s="130"/>
    </row>
    <row r="29" spans="1:15" x14ac:dyDescent="0.25">
      <c r="A29" s="43">
        <v>8</v>
      </c>
      <c r="B29" s="57"/>
      <c r="C29" s="57"/>
      <c r="D29" s="33"/>
      <c r="E29" s="34"/>
      <c r="F29" s="34"/>
      <c r="G29" s="85"/>
      <c r="H29" s="35"/>
      <c r="I29" s="36"/>
      <c r="J29" s="41" t="s">
        <v>30</v>
      </c>
      <c r="K29" s="39">
        <f>IF(J29="DA",H29,IF(F29&gt;#REF!,0,"Upisati iznos"))</f>
        <v>0</v>
      </c>
      <c r="L29" s="35">
        <f t="shared" si="4"/>
        <v>0</v>
      </c>
      <c r="M29" s="33"/>
      <c r="N29" s="128"/>
      <c r="O29" s="130"/>
    </row>
    <row r="30" spans="1:15" x14ac:dyDescent="0.25">
      <c r="A30" s="43">
        <v>9</v>
      </c>
      <c r="B30" s="57"/>
      <c r="C30" s="57"/>
      <c r="D30" s="33"/>
      <c r="E30" s="40"/>
      <c r="F30" s="40"/>
      <c r="G30" s="85"/>
      <c r="H30" s="35"/>
      <c r="I30" s="38"/>
      <c r="J30" s="41" t="s">
        <v>30</v>
      </c>
      <c r="K30" s="39">
        <f>IF(J30="DA",H30,IF(F30&gt;#REF!,0,"Upisati iznos"))</f>
        <v>0</v>
      </c>
      <c r="L30" s="35">
        <f t="shared" si="4"/>
        <v>0</v>
      </c>
      <c r="M30" s="37"/>
      <c r="N30" s="129"/>
      <c r="O30" s="130"/>
    </row>
    <row r="31" spans="1:15" ht="15.75" thickBot="1" x14ac:dyDescent="0.3">
      <c r="A31" s="43">
        <v>10</v>
      </c>
      <c r="B31" s="57"/>
      <c r="C31" s="57"/>
      <c r="D31" s="37"/>
      <c r="E31" s="40"/>
      <c r="F31" s="40"/>
      <c r="G31" s="85"/>
      <c r="H31" s="35"/>
      <c r="I31" s="38"/>
      <c r="J31" s="42" t="s">
        <v>30</v>
      </c>
      <c r="K31" s="39">
        <f>IF(J31="DA",H31,IF(F31&gt;#REF!,0,"Upisati iznos"))</f>
        <v>0</v>
      </c>
      <c r="L31" s="35">
        <f t="shared" si="3"/>
        <v>0</v>
      </c>
      <c r="M31" s="37"/>
      <c r="N31" s="129"/>
      <c r="O31" s="130"/>
    </row>
    <row r="32" spans="1:15" ht="16.5" thickTop="1" thickBot="1" x14ac:dyDescent="0.3">
      <c r="A32" s="45" t="s">
        <v>40</v>
      </c>
      <c r="B32" s="6"/>
      <c r="C32" s="6"/>
      <c r="D32" s="6"/>
      <c r="E32" s="6"/>
      <c r="F32" s="6"/>
      <c r="G32" s="84">
        <f>SUM(G22:G31)</f>
        <v>0</v>
      </c>
      <c r="H32" s="84">
        <f>SUM(H22:H31)</f>
        <v>0</v>
      </c>
      <c r="I32" s="8"/>
      <c r="J32" s="54"/>
      <c r="K32" s="7">
        <f>SUM(K22:K31)</f>
        <v>0</v>
      </c>
      <c r="L32" s="7">
        <f>SUM(L22:L31)</f>
        <v>0</v>
      </c>
      <c r="M32" s="7"/>
      <c r="N32" s="7"/>
      <c r="O32" s="137" t="e">
        <f>G32/G60</f>
        <v>#DIV/0!</v>
      </c>
    </row>
    <row r="33" spans="1:15" ht="16.5" thickTop="1" thickBot="1" x14ac:dyDescent="0.3">
      <c r="A33" s="108" t="s">
        <v>71</v>
      </c>
      <c r="B33" s="109"/>
      <c r="C33" s="109"/>
      <c r="D33" s="109"/>
      <c r="E33" s="109"/>
      <c r="F33" s="109"/>
      <c r="G33" s="109"/>
      <c r="H33" s="109"/>
      <c r="I33" s="110"/>
      <c r="J33" s="111"/>
      <c r="K33" s="109"/>
      <c r="L33" s="109"/>
      <c r="M33" s="109"/>
      <c r="N33" s="109"/>
      <c r="O33" s="133"/>
    </row>
    <row r="34" spans="1:15" ht="15.75" thickTop="1" x14ac:dyDescent="0.25">
      <c r="A34" s="146">
        <v>1</v>
      </c>
      <c r="B34" s="57"/>
      <c r="C34" s="57"/>
      <c r="D34" s="33"/>
      <c r="E34" s="34"/>
      <c r="F34" s="34"/>
      <c r="G34" s="85"/>
      <c r="H34" s="85"/>
      <c r="I34" s="36"/>
      <c r="J34" s="41" t="s">
        <v>30</v>
      </c>
      <c r="K34" s="88">
        <f>IF(J34="DA",H34,IF(F34&gt;#REF!,0,"Upisati iznos"))</f>
        <v>0</v>
      </c>
      <c r="L34" s="35">
        <f t="shared" ref="L34:L43" si="5">H34-K34</f>
        <v>0</v>
      </c>
      <c r="M34" s="33"/>
      <c r="N34" s="126"/>
      <c r="O34" s="130"/>
    </row>
    <row r="35" spans="1:15" x14ac:dyDescent="0.25">
      <c r="A35" s="146">
        <v>2</v>
      </c>
      <c r="B35" s="57"/>
      <c r="C35" s="57"/>
      <c r="D35" s="33"/>
      <c r="E35" s="34"/>
      <c r="F35" s="34"/>
      <c r="G35" s="85"/>
      <c r="H35" s="85"/>
      <c r="I35" s="36"/>
      <c r="J35" s="41" t="s">
        <v>30</v>
      </c>
      <c r="K35" s="88">
        <f>IF(J35="DA",H35,IF(F35&gt;#REF!,0,"Upisati iznos"))</f>
        <v>0</v>
      </c>
      <c r="L35" s="35">
        <f t="shared" ref="L35:L41" si="6">H35-K35</f>
        <v>0</v>
      </c>
      <c r="M35" s="33"/>
      <c r="N35" s="126"/>
      <c r="O35" s="130"/>
    </row>
    <row r="36" spans="1:15" x14ac:dyDescent="0.25">
      <c r="A36" s="146">
        <v>3</v>
      </c>
      <c r="B36" s="57"/>
      <c r="C36" s="57"/>
      <c r="D36" s="33"/>
      <c r="E36" s="34"/>
      <c r="F36" s="34"/>
      <c r="G36" s="85"/>
      <c r="H36" s="85"/>
      <c r="I36" s="36"/>
      <c r="J36" s="41" t="s">
        <v>30</v>
      </c>
      <c r="K36" s="88">
        <f>IF(J36="DA",H36,IF(F36&gt;#REF!,0,"Upisati iznos"))</f>
        <v>0</v>
      </c>
      <c r="L36" s="35">
        <f t="shared" si="6"/>
        <v>0</v>
      </c>
      <c r="M36" s="33"/>
      <c r="N36" s="126"/>
      <c r="O36" s="130"/>
    </row>
    <row r="37" spans="1:15" x14ac:dyDescent="0.25">
      <c r="A37" s="146">
        <v>4</v>
      </c>
      <c r="B37" s="57"/>
      <c r="C37" s="57"/>
      <c r="D37" s="33"/>
      <c r="E37" s="34"/>
      <c r="F37" s="34"/>
      <c r="G37" s="85"/>
      <c r="H37" s="85"/>
      <c r="I37" s="36"/>
      <c r="J37" s="41" t="s">
        <v>30</v>
      </c>
      <c r="K37" s="88">
        <f>IF(J37="DA",H37,IF(F37&gt;#REF!,0,"Upisati iznos"))</f>
        <v>0</v>
      </c>
      <c r="L37" s="35">
        <f t="shared" si="6"/>
        <v>0</v>
      </c>
      <c r="M37" s="33"/>
      <c r="N37" s="126"/>
      <c r="O37" s="130"/>
    </row>
    <row r="38" spans="1:15" x14ac:dyDescent="0.25">
      <c r="A38" s="146">
        <v>5</v>
      </c>
      <c r="B38" s="57"/>
      <c r="C38" s="57"/>
      <c r="D38" s="33"/>
      <c r="E38" s="34"/>
      <c r="F38" s="34"/>
      <c r="G38" s="85"/>
      <c r="H38" s="85"/>
      <c r="I38" s="36"/>
      <c r="J38" s="41" t="s">
        <v>30</v>
      </c>
      <c r="K38" s="88">
        <f>IF(J38="DA",H38,IF(F38&gt;#REF!,0,"Upisati iznos"))</f>
        <v>0</v>
      </c>
      <c r="L38" s="35">
        <f t="shared" si="6"/>
        <v>0</v>
      </c>
      <c r="M38" s="33"/>
      <c r="N38" s="126"/>
      <c r="O38" s="130"/>
    </row>
    <row r="39" spans="1:15" x14ac:dyDescent="0.25">
      <c r="A39" s="146">
        <v>6</v>
      </c>
      <c r="B39" s="57"/>
      <c r="C39" s="57"/>
      <c r="D39" s="33"/>
      <c r="E39" s="34"/>
      <c r="F39" s="34"/>
      <c r="G39" s="85"/>
      <c r="H39" s="85"/>
      <c r="I39" s="36"/>
      <c r="J39" s="41" t="s">
        <v>30</v>
      </c>
      <c r="K39" s="88">
        <f>IF(J39="DA",H39,IF(F39&gt;#REF!,0,"Upisati iznos"))</f>
        <v>0</v>
      </c>
      <c r="L39" s="35">
        <f t="shared" si="6"/>
        <v>0</v>
      </c>
      <c r="M39" s="33"/>
      <c r="N39" s="126"/>
      <c r="O39" s="130"/>
    </row>
    <row r="40" spans="1:15" x14ac:dyDescent="0.25">
      <c r="A40" s="146">
        <v>7</v>
      </c>
      <c r="B40" s="57"/>
      <c r="C40" s="57"/>
      <c r="D40" s="33"/>
      <c r="E40" s="34"/>
      <c r="F40" s="34"/>
      <c r="G40" s="85"/>
      <c r="H40" s="85"/>
      <c r="I40" s="36"/>
      <c r="J40" s="41" t="s">
        <v>30</v>
      </c>
      <c r="K40" s="88">
        <f>IF(J40="DA",H40,IF(F40&gt;#REF!,0,"Upisati iznos"))</f>
        <v>0</v>
      </c>
      <c r="L40" s="35">
        <f t="shared" si="6"/>
        <v>0</v>
      </c>
      <c r="M40" s="33"/>
      <c r="N40" s="126"/>
      <c r="O40" s="130"/>
    </row>
    <row r="41" spans="1:15" x14ac:dyDescent="0.25">
      <c r="A41" s="146">
        <v>8</v>
      </c>
      <c r="B41" s="57"/>
      <c r="C41" s="57"/>
      <c r="D41" s="33"/>
      <c r="E41" s="34"/>
      <c r="F41" s="34"/>
      <c r="G41" s="85"/>
      <c r="H41" s="85"/>
      <c r="I41" s="36"/>
      <c r="J41" s="41" t="s">
        <v>30</v>
      </c>
      <c r="K41" s="88">
        <f>IF(J41="DA",H41,IF(F41&gt;#REF!,0,"Upisati iznos"))</f>
        <v>0</v>
      </c>
      <c r="L41" s="35">
        <f t="shared" si="6"/>
        <v>0</v>
      </c>
      <c r="M41" s="33"/>
      <c r="N41" s="126"/>
      <c r="O41" s="130"/>
    </row>
    <row r="42" spans="1:15" x14ac:dyDescent="0.25">
      <c r="A42" s="146">
        <v>9</v>
      </c>
      <c r="B42" s="57"/>
      <c r="C42" s="57"/>
      <c r="D42" s="37"/>
      <c r="E42" s="40"/>
      <c r="F42" s="40"/>
      <c r="G42" s="86"/>
      <c r="H42" s="86"/>
      <c r="I42" s="38"/>
      <c r="J42" s="42" t="s">
        <v>30</v>
      </c>
      <c r="K42" s="88">
        <f>IF(J42="DA",H42,IF(F42&gt;#REF!,0,"Upisati iznos"))</f>
        <v>0</v>
      </c>
      <c r="L42" s="35">
        <f t="shared" si="5"/>
        <v>0</v>
      </c>
      <c r="M42" s="37"/>
      <c r="N42" s="127"/>
      <c r="O42" s="130"/>
    </row>
    <row r="43" spans="1:15" ht="15.75" thickBot="1" x14ac:dyDescent="0.3">
      <c r="A43" s="146">
        <v>10</v>
      </c>
      <c r="B43" s="37"/>
      <c r="C43" s="58"/>
      <c r="D43" s="40"/>
      <c r="E43" s="40"/>
      <c r="F43" s="40"/>
      <c r="G43" s="86"/>
      <c r="H43" s="86"/>
      <c r="I43" s="38"/>
      <c r="J43" s="42" t="s">
        <v>30</v>
      </c>
      <c r="K43" s="88">
        <f>IF(J43="DA",H43,IF(F43&gt;#REF!,0,"Upisati iznos"))</f>
        <v>0</v>
      </c>
      <c r="L43" s="35">
        <f t="shared" si="5"/>
        <v>0</v>
      </c>
      <c r="M43" s="37"/>
      <c r="N43" s="127"/>
      <c r="O43" s="130"/>
    </row>
    <row r="44" spans="1:15" ht="16.5" thickTop="1" thickBot="1" x14ac:dyDescent="0.3">
      <c r="A44" s="67" t="s">
        <v>40</v>
      </c>
      <c r="B44" s="12"/>
      <c r="C44" s="12"/>
      <c r="D44" s="12"/>
      <c r="E44" s="12"/>
      <c r="F44" s="12"/>
      <c r="G44" s="87">
        <f>SUM(G34:G43)</f>
        <v>0</v>
      </c>
      <c r="H44" s="87">
        <f>SUM(H34:H43)</f>
        <v>0</v>
      </c>
      <c r="I44" s="14"/>
      <c r="J44" s="56"/>
      <c r="K44" s="87">
        <f>SUM(K34:K43)</f>
        <v>0</v>
      </c>
      <c r="L44" s="13">
        <f>SUM(L34:L43)</f>
        <v>0</v>
      </c>
      <c r="M44" s="13"/>
      <c r="N44" s="13"/>
      <c r="O44" s="137" t="e">
        <f>G44/G60</f>
        <v>#DIV/0!</v>
      </c>
    </row>
    <row r="45" spans="1:15" ht="16.5" thickTop="1" thickBot="1" x14ac:dyDescent="0.3">
      <c r="A45" s="104" t="s">
        <v>72</v>
      </c>
      <c r="B45" s="105"/>
      <c r="C45" s="105"/>
      <c r="D45" s="105"/>
      <c r="E45" s="105"/>
      <c r="F45" s="105"/>
      <c r="G45" s="105"/>
      <c r="H45" s="105"/>
      <c r="I45" s="106"/>
      <c r="J45" s="107"/>
      <c r="K45" s="105"/>
      <c r="L45" s="105"/>
      <c r="M45" s="105"/>
      <c r="N45" s="105"/>
      <c r="O45" s="134"/>
    </row>
    <row r="46" spans="1:15" ht="15.75" thickTop="1" x14ac:dyDescent="0.25">
      <c r="A46" s="147">
        <v>1</v>
      </c>
      <c r="B46" s="33"/>
      <c r="C46" s="33"/>
      <c r="D46" s="33"/>
      <c r="E46" s="33"/>
      <c r="F46" s="34"/>
      <c r="G46" s="85"/>
      <c r="H46" s="85"/>
      <c r="I46" s="36"/>
      <c r="J46" s="41" t="s">
        <v>30</v>
      </c>
      <c r="K46" s="88">
        <f>IF(J46="DA",H46,IF(F46&gt;#REF!,0,"Upisati iznos"))</f>
        <v>0</v>
      </c>
      <c r="L46" s="35">
        <f t="shared" ref="L46:L55" si="7">H46-K46</f>
        <v>0</v>
      </c>
      <c r="M46" s="33"/>
      <c r="N46" s="126"/>
      <c r="O46" s="130"/>
    </row>
    <row r="47" spans="1:15" x14ac:dyDescent="0.25">
      <c r="A47" s="147">
        <v>2</v>
      </c>
      <c r="B47" s="33"/>
      <c r="C47" s="33"/>
      <c r="D47" s="33"/>
      <c r="E47" s="33"/>
      <c r="F47" s="34"/>
      <c r="G47" s="85"/>
      <c r="H47" s="85"/>
      <c r="I47" s="36"/>
      <c r="J47" s="41" t="s">
        <v>30</v>
      </c>
      <c r="K47" s="88">
        <f>IF(J47="DA",H47,IF(F47&gt;#REF!,0,"Upisati iznos"))</f>
        <v>0</v>
      </c>
      <c r="L47" s="35">
        <f t="shared" ref="L47:L53" si="8">H47-K47</f>
        <v>0</v>
      </c>
      <c r="M47" s="33"/>
      <c r="N47" s="126"/>
      <c r="O47" s="130"/>
    </row>
    <row r="48" spans="1:15" x14ac:dyDescent="0.25">
      <c r="A48" s="147">
        <v>3</v>
      </c>
      <c r="B48" s="33"/>
      <c r="C48" s="33"/>
      <c r="D48" s="33"/>
      <c r="E48" s="33"/>
      <c r="F48" s="34"/>
      <c r="G48" s="85"/>
      <c r="H48" s="85"/>
      <c r="I48" s="36"/>
      <c r="J48" s="41" t="s">
        <v>30</v>
      </c>
      <c r="K48" s="88">
        <f>IF(J48="DA",H48,IF(F48&gt;#REF!,0,"Upisati iznos"))</f>
        <v>0</v>
      </c>
      <c r="L48" s="35">
        <f t="shared" si="8"/>
        <v>0</v>
      </c>
      <c r="M48" s="33"/>
      <c r="N48" s="126"/>
      <c r="O48" s="130"/>
    </row>
    <row r="49" spans="1:15" x14ac:dyDescent="0.25">
      <c r="A49" s="147">
        <v>4</v>
      </c>
      <c r="B49" s="33"/>
      <c r="C49" s="33"/>
      <c r="D49" s="33"/>
      <c r="E49" s="33"/>
      <c r="F49" s="34"/>
      <c r="G49" s="85"/>
      <c r="H49" s="85"/>
      <c r="I49" s="36"/>
      <c r="J49" s="41" t="s">
        <v>30</v>
      </c>
      <c r="K49" s="88">
        <f>IF(J49="DA",H49,IF(F49&gt;#REF!,0,"Upisati iznos"))</f>
        <v>0</v>
      </c>
      <c r="L49" s="35">
        <f t="shared" si="8"/>
        <v>0</v>
      </c>
      <c r="M49" s="33"/>
      <c r="N49" s="126"/>
      <c r="O49" s="130"/>
    </row>
    <row r="50" spans="1:15" x14ac:dyDescent="0.25">
      <c r="A50" s="147">
        <v>5</v>
      </c>
      <c r="B50" s="33"/>
      <c r="C50" s="33"/>
      <c r="D50" s="33"/>
      <c r="E50" s="33"/>
      <c r="F50" s="34"/>
      <c r="G50" s="85"/>
      <c r="H50" s="85"/>
      <c r="I50" s="36"/>
      <c r="J50" s="41" t="s">
        <v>30</v>
      </c>
      <c r="K50" s="88">
        <f>IF(J50="DA",H50,IF(F50&gt;#REF!,0,"Upisati iznos"))</f>
        <v>0</v>
      </c>
      <c r="L50" s="35">
        <f t="shared" si="8"/>
        <v>0</v>
      </c>
      <c r="M50" s="33"/>
      <c r="N50" s="126"/>
      <c r="O50" s="130"/>
    </row>
    <row r="51" spans="1:15" x14ac:dyDescent="0.25">
      <c r="A51" s="147">
        <v>6</v>
      </c>
      <c r="B51" s="33"/>
      <c r="C51" s="33"/>
      <c r="D51" s="33"/>
      <c r="E51" s="33"/>
      <c r="F51" s="34"/>
      <c r="G51" s="85"/>
      <c r="H51" s="85"/>
      <c r="I51" s="36"/>
      <c r="J51" s="41" t="s">
        <v>30</v>
      </c>
      <c r="K51" s="88">
        <f>IF(J51="DA",H51,IF(F51&gt;#REF!,0,"Upisati iznos"))</f>
        <v>0</v>
      </c>
      <c r="L51" s="35">
        <f t="shared" si="8"/>
        <v>0</v>
      </c>
      <c r="M51" s="33"/>
      <c r="N51" s="126"/>
      <c r="O51" s="130"/>
    </row>
    <row r="52" spans="1:15" x14ac:dyDescent="0.25">
      <c r="A52" s="147">
        <v>7</v>
      </c>
      <c r="B52" s="33"/>
      <c r="C52" s="33"/>
      <c r="D52" s="33"/>
      <c r="E52" s="33"/>
      <c r="F52" s="34"/>
      <c r="G52" s="85"/>
      <c r="H52" s="85"/>
      <c r="I52" s="36"/>
      <c r="J52" s="41" t="s">
        <v>30</v>
      </c>
      <c r="K52" s="88">
        <f>IF(J52="DA",H52,IF(F52&gt;#REF!,0,"Upisati iznos"))</f>
        <v>0</v>
      </c>
      <c r="L52" s="35">
        <f t="shared" si="8"/>
        <v>0</v>
      </c>
      <c r="M52" s="33"/>
      <c r="N52" s="126"/>
      <c r="O52" s="130"/>
    </row>
    <row r="53" spans="1:15" x14ac:dyDescent="0.25">
      <c r="A53" s="147">
        <v>8</v>
      </c>
      <c r="B53" s="33"/>
      <c r="C53" s="33"/>
      <c r="D53" s="33"/>
      <c r="E53" s="33"/>
      <c r="F53" s="34"/>
      <c r="G53" s="85"/>
      <c r="H53" s="85"/>
      <c r="I53" s="36"/>
      <c r="J53" s="41" t="s">
        <v>30</v>
      </c>
      <c r="K53" s="88">
        <f>IF(J53="DA",H53,IF(F53&gt;#REF!,0,"Upisati iznos"))</f>
        <v>0</v>
      </c>
      <c r="L53" s="35">
        <f t="shared" si="8"/>
        <v>0</v>
      </c>
      <c r="M53" s="33"/>
      <c r="N53" s="126"/>
      <c r="O53" s="130"/>
    </row>
    <row r="54" spans="1:15" x14ac:dyDescent="0.25">
      <c r="A54" s="147">
        <v>9</v>
      </c>
      <c r="B54" s="37"/>
      <c r="C54" s="37"/>
      <c r="D54" s="37"/>
      <c r="E54" s="37"/>
      <c r="F54" s="40"/>
      <c r="G54" s="86"/>
      <c r="H54" s="86"/>
      <c r="I54" s="38"/>
      <c r="J54" s="42" t="s">
        <v>30</v>
      </c>
      <c r="K54" s="88">
        <f>IF(J54="DA",H54,IF(F54&gt;#REF!,0,"Upisati iznos"))</f>
        <v>0</v>
      </c>
      <c r="L54" s="35">
        <f t="shared" si="7"/>
        <v>0</v>
      </c>
      <c r="M54" s="37"/>
      <c r="N54" s="127"/>
      <c r="O54" s="130"/>
    </row>
    <row r="55" spans="1:15" ht="15.75" thickBot="1" x14ac:dyDescent="0.3">
      <c r="A55" s="147">
        <v>10</v>
      </c>
      <c r="B55" s="37"/>
      <c r="C55" s="37"/>
      <c r="D55" s="37"/>
      <c r="E55" s="37"/>
      <c r="F55" s="40"/>
      <c r="G55" s="86"/>
      <c r="H55" s="86"/>
      <c r="I55" s="38"/>
      <c r="J55" s="42" t="s">
        <v>30</v>
      </c>
      <c r="K55" s="88">
        <f>IF(J55="DA",H55,IF(F55&gt;#REF!,0,"Upisati iznos"))</f>
        <v>0</v>
      </c>
      <c r="L55" s="35">
        <f t="shared" si="7"/>
        <v>0</v>
      </c>
      <c r="M55" s="37"/>
      <c r="N55" s="127"/>
      <c r="O55" s="130"/>
    </row>
    <row r="56" spans="1:15" ht="16.5" thickTop="1" thickBot="1" x14ac:dyDescent="0.3">
      <c r="A56" s="68" t="s">
        <v>40</v>
      </c>
      <c r="B56" s="9"/>
      <c r="C56" s="9"/>
      <c r="D56" s="9"/>
      <c r="E56" s="9"/>
      <c r="F56" s="9"/>
      <c r="G56" s="141">
        <f>SUM(G46:G55)</f>
        <v>0</v>
      </c>
      <c r="H56" s="89">
        <f>SUM(H46:H55)</f>
        <v>0</v>
      </c>
      <c r="I56" s="11"/>
      <c r="J56" s="55"/>
      <c r="K56" s="89">
        <f>SUM(K46:K55)</f>
        <v>0</v>
      </c>
      <c r="L56" s="10">
        <f>SUM(L46:L55)</f>
        <v>0</v>
      </c>
      <c r="M56" s="10"/>
      <c r="N56" s="10"/>
      <c r="O56" s="137" t="e">
        <f>G56/G60</f>
        <v>#DIV/0!</v>
      </c>
    </row>
    <row r="57" spans="1:15" ht="16.5" thickTop="1" thickBot="1" x14ac:dyDescent="0.3">
      <c r="A57" s="69" t="s">
        <v>73</v>
      </c>
      <c r="B57" s="101"/>
      <c r="C57" s="101"/>
      <c r="D57" s="101"/>
      <c r="E57" s="101"/>
      <c r="F57" s="101"/>
      <c r="G57" s="101"/>
      <c r="H57" s="101"/>
      <c r="I57" s="102"/>
      <c r="J57" s="103"/>
      <c r="K57" s="101"/>
      <c r="L57" s="101"/>
      <c r="M57" s="101"/>
      <c r="N57" s="101"/>
      <c r="O57" s="135"/>
    </row>
    <row r="58" spans="1:15" ht="16.5" thickTop="1" thickBot="1" x14ac:dyDescent="0.3">
      <c r="A58" s="147">
        <v>1</v>
      </c>
      <c r="B58" s="33"/>
      <c r="C58" s="33"/>
      <c r="D58" s="33"/>
      <c r="E58" s="33"/>
      <c r="F58" s="34"/>
      <c r="G58" s="85"/>
      <c r="H58" s="85">
        <f>H20*0.5</f>
        <v>0</v>
      </c>
      <c r="I58" s="36"/>
      <c r="J58" s="41" t="s">
        <v>30</v>
      </c>
      <c r="K58" s="88">
        <f>IF(J58="DA",H58,IF(F58&gt;#REF!,0,"Upisati iznos"))</f>
        <v>0</v>
      </c>
      <c r="L58" s="35">
        <f t="shared" ref="L58" si="9">H58-K58</f>
        <v>0</v>
      </c>
      <c r="M58" s="33"/>
      <c r="N58" s="126"/>
      <c r="O58" s="130"/>
    </row>
    <row r="59" spans="1:15" ht="16.5" thickTop="1" thickBot="1" x14ac:dyDescent="0.3">
      <c r="A59" s="69" t="s">
        <v>40</v>
      </c>
      <c r="B59" s="70"/>
      <c r="C59" s="70"/>
      <c r="D59" s="70"/>
      <c r="E59" s="70"/>
      <c r="F59" s="70"/>
      <c r="G59" s="90">
        <f>SUM(G58:G58)</f>
        <v>0</v>
      </c>
      <c r="H59" s="90">
        <f>SUM(H58:H58)</f>
        <v>0</v>
      </c>
      <c r="I59" s="71"/>
      <c r="J59" s="72"/>
      <c r="K59" s="90">
        <f>SUM(K58:K58)</f>
        <v>0</v>
      </c>
      <c r="L59" s="73">
        <f>SUM(L58:L58)</f>
        <v>0</v>
      </c>
      <c r="M59" s="73"/>
      <c r="N59" s="73"/>
      <c r="O59" s="137" t="e">
        <f>G59/G60</f>
        <v>#DIV/0!</v>
      </c>
    </row>
    <row r="60" spans="1:15" s="1" customFormat="1" ht="16.5" thickTop="1" thickBot="1" x14ac:dyDescent="0.3">
      <c r="A60" s="46" t="s">
        <v>18</v>
      </c>
      <c r="B60" s="47"/>
      <c r="C60" s="47"/>
      <c r="D60" s="47"/>
      <c r="E60" s="47"/>
      <c r="F60" s="47"/>
      <c r="G60" s="82">
        <f>G20+G32+G44+G56+G59</f>
        <v>0</v>
      </c>
      <c r="H60" s="82">
        <f>H20+H32+H44+H56+H59</f>
        <v>0</v>
      </c>
      <c r="I60" s="48"/>
      <c r="J60" s="48"/>
      <c r="K60" s="82">
        <f>K20+K32+K44+K56+K59</f>
        <v>0</v>
      </c>
      <c r="L60" s="82">
        <f>L20+L32+L44+L56+L59</f>
        <v>0</v>
      </c>
      <c r="M60" s="48"/>
      <c r="N60" s="48"/>
      <c r="O60" s="136"/>
    </row>
    <row r="61" spans="1:15" s="1" customFormat="1" x14ac:dyDescent="0.25">
      <c r="I61" s="5"/>
      <c r="J61" s="5"/>
      <c r="K61" s="5"/>
      <c r="L61" s="5"/>
      <c r="M61" s="5"/>
      <c r="N61" s="5"/>
    </row>
    <row r="62" spans="1:15" s="1" customFormat="1" x14ac:dyDescent="0.25">
      <c r="I62" s="5"/>
      <c r="J62" s="5"/>
      <c r="K62" s="5"/>
      <c r="L62" s="5"/>
      <c r="M62" s="5"/>
      <c r="N62" s="5"/>
    </row>
    <row r="63" spans="1:15" s="1" customFormat="1" ht="15.75" thickBot="1" x14ac:dyDescent="0.3">
      <c r="I63" s="5"/>
      <c r="J63" s="5"/>
      <c r="K63" s="158" t="s">
        <v>41</v>
      </c>
      <c r="L63" s="158"/>
      <c r="M63" s="158"/>
      <c r="N63" s="158"/>
    </row>
    <row r="64" spans="1:15" ht="17.25" customHeight="1" thickBot="1" x14ac:dyDescent="0.3">
      <c r="K64" s="62"/>
      <c r="L64" s="148" t="s">
        <v>6</v>
      </c>
      <c r="M64" s="148" t="s">
        <v>7</v>
      </c>
      <c r="N64" s="149" t="s">
        <v>8</v>
      </c>
    </row>
    <row r="65" spans="9:14" x14ac:dyDescent="0.25">
      <c r="K65" s="60" t="s">
        <v>10</v>
      </c>
      <c r="L65" s="61">
        <f>H20</f>
        <v>0</v>
      </c>
      <c r="M65" s="138">
        <f>K20</f>
        <v>0</v>
      </c>
      <c r="N65" s="139">
        <f>L20</f>
        <v>0</v>
      </c>
    </row>
    <row r="66" spans="9:14" x14ac:dyDescent="0.25">
      <c r="K66" s="16" t="s">
        <v>45</v>
      </c>
      <c r="L66" s="17">
        <f>H32</f>
        <v>0</v>
      </c>
      <c r="M66" s="18">
        <f>K32</f>
        <v>0</v>
      </c>
      <c r="N66" s="65">
        <f>L32</f>
        <v>0</v>
      </c>
    </row>
    <row r="67" spans="9:14" x14ac:dyDescent="0.25">
      <c r="K67" s="74" t="s">
        <v>46</v>
      </c>
      <c r="L67" s="75">
        <f>H44</f>
        <v>0</v>
      </c>
      <c r="M67" s="76">
        <f>K44</f>
        <v>0</v>
      </c>
      <c r="N67" s="80">
        <f>L44</f>
        <v>0</v>
      </c>
    </row>
    <row r="68" spans="9:14" x14ac:dyDescent="0.25">
      <c r="K68" s="19" t="s">
        <v>47</v>
      </c>
      <c r="L68" s="20">
        <f>H56</f>
        <v>0</v>
      </c>
      <c r="M68" s="21">
        <f>K56</f>
        <v>0</v>
      </c>
      <c r="N68" s="66">
        <f>L56</f>
        <v>0</v>
      </c>
    </row>
    <row r="69" spans="9:14" x14ac:dyDescent="0.25">
      <c r="K69" s="77" t="s">
        <v>11</v>
      </c>
      <c r="L69" s="78">
        <f>H59</f>
        <v>0</v>
      </c>
      <c r="M69" s="79">
        <f>K59</f>
        <v>0</v>
      </c>
      <c r="N69" s="81">
        <f>L59</f>
        <v>0</v>
      </c>
    </row>
    <row r="70" spans="9:14" ht="15.75" thickBot="1" x14ac:dyDescent="0.3">
      <c r="K70" s="22" t="s">
        <v>18</v>
      </c>
      <c r="L70" s="23">
        <f>SUM(L65:L69)</f>
        <v>0</v>
      </c>
      <c r="M70" s="23">
        <f>SUM(M65:M69)</f>
        <v>0</v>
      </c>
      <c r="N70" s="24">
        <f>SUM(N65:N69)</f>
        <v>0</v>
      </c>
    </row>
    <row r="71" spans="9:14" ht="15.75" thickBot="1" x14ac:dyDescent="0.3"/>
    <row r="72" spans="9:14" ht="15.75" thickBot="1" x14ac:dyDescent="0.3">
      <c r="K72" s="31" t="s">
        <v>23</v>
      </c>
      <c r="L72" s="32">
        <f>SUM(L73:L84)</f>
        <v>0</v>
      </c>
      <c r="M72" t="str">
        <f>IF(N70=L72,"OK","FALSE")</f>
        <v>OK</v>
      </c>
    </row>
    <row r="73" spans="9:14" ht="15.75" thickTop="1" x14ac:dyDescent="0.25">
      <c r="K73" s="29" t="s">
        <v>55</v>
      </c>
      <c r="L73" s="30">
        <f>SUMIF(M10:M59,"Nepotpuni revizijski trag",L10:L59)</f>
        <v>0</v>
      </c>
    </row>
    <row r="74" spans="9:14" x14ac:dyDescent="0.25">
      <c r="K74" s="25" t="s">
        <v>56</v>
      </c>
      <c r="L74" s="26">
        <f>SUMIF(M10:M59,"Nema veze s projektom ili je nedovoljna",L10:L59)</f>
        <v>0</v>
      </c>
    </row>
    <row r="75" spans="9:14" x14ac:dyDescent="0.25">
      <c r="I75" s="59"/>
      <c r="K75" s="25" t="s">
        <v>57</v>
      </c>
      <c r="L75" s="26">
        <f>SUMIF(M10:M59,"Trošak nije odobren u zadnjoj verziji proračuna",L10:L59)</f>
        <v>0</v>
      </c>
    </row>
    <row r="76" spans="9:14" x14ac:dyDescent="0.25">
      <c r="K76" s="140" t="s">
        <v>66</v>
      </c>
      <c r="L76" s="26">
        <f>SUMIF(M10:M59,"Trošak je plaćen izvan izvještajnog razdoblja",L10:L59)</f>
        <v>0</v>
      </c>
    </row>
    <row r="77" spans="9:14" x14ac:dyDescent="0.25">
      <c r="K77" s="25" t="s">
        <v>58</v>
      </c>
      <c r="L77" s="26">
        <f>SUMIF(M10:M59,"Pogrešan izračun",L10:L59)</f>
        <v>0</v>
      </c>
    </row>
    <row r="78" spans="9:14" x14ac:dyDescent="0.25">
      <c r="K78" s="25" t="s">
        <v>59</v>
      </c>
      <c r="L78" s="26">
        <f>SUMIF(M10:M59,"Dvostruko financiranje",L10:L59)</f>
        <v>0</v>
      </c>
    </row>
    <row r="79" spans="9:14" x14ac:dyDescent="0.25">
      <c r="K79" s="25" t="s">
        <v>60</v>
      </c>
      <c r="L79" s="26">
        <f>SUMIF(M10:M59,"Trošak je prijavljen dva puta",L10:L59)</f>
        <v>0</v>
      </c>
    </row>
    <row r="80" spans="9:14" x14ac:dyDescent="0.25">
      <c r="K80" s="25" t="s">
        <v>61</v>
      </c>
      <c r="L80" s="26">
        <f>SUMIF(M10:M59,"Prekoračenje odobrenog proračuna",L10:L59)</f>
        <v>0</v>
      </c>
    </row>
    <row r="81" spans="11:12" x14ac:dyDescent="0.25">
      <c r="K81" s="25" t="s">
        <v>62</v>
      </c>
      <c r="L81" s="26">
        <f>SUMIF(M10:M59,"Greška u informiranju i promidžbi",L10:L59)</f>
        <v>0</v>
      </c>
    </row>
    <row r="82" spans="11:12" x14ac:dyDescent="0.25">
      <c r="K82" s="25" t="s">
        <v>63</v>
      </c>
      <c r="L82" s="26">
        <f>SUMIF(M10:M59,"Kršenje načela dobrog financijskog upravljanja",L10:L59)</f>
        <v>0</v>
      </c>
    </row>
    <row r="83" spans="11:12" x14ac:dyDescent="0.25">
      <c r="K83" s="25" t="s">
        <v>64</v>
      </c>
      <c r="L83" s="26">
        <f>SUMIF(M10:M59,"Drugi neprihvatljivi trošak",L10:L59)</f>
        <v>0</v>
      </c>
    </row>
    <row r="84" spans="11:12" ht="15.75" thickBot="1" x14ac:dyDescent="0.3">
      <c r="K84" s="27" t="s">
        <v>65</v>
      </c>
      <c r="L84" s="28">
        <f>SUMIF(M10:M59,"Drugo",L10:L59)</f>
        <v>0</v>
      </c>
    </row>
  </sheetData>
  <mergeCells count="11">
    <mergeCell ref="O7:O8"/>
    <mergeCell ref="H1:O6"/>
    <mergeCell ref="A7:I7"/>
    <mergeCell ref="K63:N63"/>
    <mergeCell ref="B1:G1"/>
    <mergeCell ref="B2:G2"/>
    <mergeCell ref="B3:G3"/>
    <mergeCell ref="B4:G4"/>
    <mergeCell ref="B5:G5"/>
    <mergeCell ref="B6:G6"/>
    <mergeCell ref="J7:N7"/>
  </mergeCells>
  <conditionalFormatting sqref="F10:F19 F22:F31 F34:F43 F46:F55 F58">
    <cfRule type="cellIs" dxfId="53" priority="204" operator="greaterThan">
      <formula>$B$6</formula>
    </cfRule>
  </conditionalFormatting>
  <conditionalFormatting sqref="O20">
    <cfRule type="cellIs" dxfId="52" priority="200" operator="lessThan">
      <formula>0.3</formula>
    </cfRule>
    <cfRule type="cellIs" dxfId="51" priority="201" operator="greaterThan">
      <formula>0.3</formula>
    </cfRule>
    <cfRule type="colorScale" priority="202">
      <colorScale>
        <cfvo type="percent" val="0"/>
        <cfvo type="percent" val="30"/>
        <color rgb="FFFF7128"/>
        <color rgb="FFFF0000"/>
      </colorScale>
    </cfRule>
    <cfRule type="colorScale" priority="203">
      <colorScale>
        <cfvo type="percent" val="30"/>
        <cfvo type="percent" val="31"/>
        <color rgb="FF92D050"/>
        <color rgb="FFFF0000"/>
      </colorScale>
    </cfRule>
  </conditionalFormatting>
  <conditionalFormatting sqref="O44">
    <cfRule type="cellIs" dxfId="50" priority="198" operator="greaterThan">
      <formula>0.15</formula>
    </cfRule>
    <cfRule type="cellIs" dxfId="49" priority="199" operator="lessThan">
      <formula>0.15</formula>
    </cfRule>
  </conditionalFormatting>
  <conditionalFormatting sqref="O59">
    <cfRule type="cellIs" dxfId="48" priority="196" operator="greaterThan">
      <formula>0.15</formula>
    </cfRule>
    <cfRule type="cellIs" dxfId="47" priority="197" operator="lessThan">
      <formula>0.15</formula>
    </cfRule>
  </conditionalFormatting>
  <conditionalFormatting sqref="H10">
    <cfRule type="cellIs" dxfId="46" priority="56" operator="greaterThan">
      <formula>$G$10</formula>
    </cfRule>
  </conditionalFormatting>
  <conditionalFormatting sqref="H11">
    <cfRule type="cellIs" dxfId="45" priority="55" operator="greaterThan">
      <formula>$G$11</formula>
    </cfRule>
  </conditionalFormatting>
  <conditionalFormatting sqref="H12">
    <cfRule type="cellIs" dxfId="44" priority="54" operator="greaterThan">
      <formula>$G$12</formula>
    </cfRule>
  </conditionalFormatting>
  <conditionalFormatting sqref="H13">
    <cfRule type="cellIs" dxfId="43" priority="53" operator="greaterThan">
      <formula>$G$13</formula>
    </cfRule>
  </conditionalFormatting>
  <conditionalFormatting sqref="H14">
    <cfRule type="cellIs" dxfId="42" priority="52" operator="greaterThan">
      <formula>$G$14</formula>
    </cfRule>
  </conditionalFormatting>
  <conditionalFormatting sqref="H15">
    <cfRule type="cellIs" dxfId="41" priority="51" operator="greaterThan">
      <formula>$G$15</formula>
    </cfRule>
  </conditionalFormatting>
  <conditionalFormatting sqref="H16">
    <cfRule type="cellIs" dxfId="40" priority="50" operator="greaterThan">
      <formula>$G$16</formula>
    </cfRule>
  </conditionalFormatting>
  <conditionalFormatting sqref="H17">
    <cfRule type="cellIs" dxfId="39" priority="49" operator="greaterThan">
      <formula>$G$17</formula>
    </cfRule>
  </conditionalFormatting>
  <conditionalFormatting sqref="H18">
    <cfRule type="cellIs" dxfId="38" priority="48" operator="greaterThan">
      <formula>$G$18</formula>
    </cfRule>
  </conditionalFormatting>
  <conditionalFormatting sqref="H19">
    <cfRule type="cellIs" dxfId="37" priority="47" operator="greaterThan">
      <formula>$G$19</formula>
    </cfRule>
  </conditionalFormatting>
  <conditionalFormatting sqref="H20">
    <cfRule type="cellIs" dxfId="36" priority="46" operator="greaterThan">
      <formula>$G$20</formula>
    </cfRule>
  </conditionalFormatting>
  <conditionalFormatting sqref="H22">
    <cfRule type="cellIs" dxfId="35" priority="45" operator="greaterThan">
      <formula>$G$22</formula>
    </cfRule>
  </conditionalFormatting>
  <conditionalFormatting sqref="H23">
    <cfRule type="cellIs" dxfId="34" priority="44" operator="greaterThan">
      <formula>$G$23</formula>
    </cfRule>
  </conditionalFormatting>
  <conditionalFormatting sqref="H24">
    <cfRule type="cellIs" dxfId="33" priority="43" operator="greaterThan">
      <formula>$G$24</formula>
    </cfRule>
  </conditionalFormatting>
  <conditionalFormatting sqref="H25">
    <cfRule type="cellIs" dxfId="32" priority="42" operator="greaterThan">
      <formula>$G$25</formula>
    </cfRule>
  </conditionalFormatting>
  <conditionalFormatting sqref="H26">
    <cfRule type="cellIs" dxfId="31" priority="41" operator="greaterThan">
      <formula>$G$26</formula>
    </cfRule>
  </conditionalFormatting>
  <conditionalFormatting sqref="H27">
    <cfRule type="cellIs" dxfId="30" priority="40" operator="greaterThan">
      <formula>$G$27</formula>
    </cfRule>
  </conditionalFormatting>
  <conditionalFormatting sqref="H28">
    <cfRule type="cellIs" dxfId="29" priority="39" operator="greaterThan">
      <formula>$G$28</formula>
    </cfRule>
  </conditionalFormatting>
  <conditionalFormatting sqref="H29">
    <cfRule type="cellIs" dxfId="28" priority="38" operator="greaterThan">
      <formula>$G$29</formula>
    </cfRule>
  </conditionalFormatting>
  <conditionalFormatting sqref="H30">
    <cfRule type="cellIs" dxfId="27" priority="37" operator="greaterThan">
      <formula>$G$30</formula>
    </cfRule>
  </conditionalFormatting>
  <conditionalFormatting sqref="H31">
    <cfRule type="cellIs" dxfId="26" priority="36" operator="greaterThan">
      <formula>$G$31</formula>
    </cfRule>
  </conditionalFormatting>
  <conditionalFormatting sqref="H32">
    <cfRule type="cellIs" dxfId="25" priority="35" operator="greaterThan">
      <formula>$G$32</formula>
    </cfRule>
  </conditionalFormatting>
  <conditionalFormatting sqref="H34">
    <cfRule type="cellIs" dxfId="24" priority="34" operator="greaterThan">
      <formula>$G$34</formula>
    </cfRule>
  </conditionalFormatting>
  <conditionalFormatting sqref="H35">
    <cfRule type="cellIs" dxfId="23" priority="33" operator="greaterThan">
      <formula>$G$35</formula>
    </cfRule>
  </conditionalFormatting>
  <conditionalFormatting sqref="H36">
    <cfRule type="cellIs" dxfId="22" priority="32" operator="greaterThan">
      <formula>$G$36</formula>
    </cfRule>
  </conditionalFormatting>
  <conditionalFormatting sqref="H37">
    <cfRule type="cellIs" dxfId="21" priority="31" operator="greaterThan">
      <formula>$G$37</formula>
    </cfRule>
  </conditionalFormatting>
  <conditionalFormatting sqref="H38">
    <cfRule type="cellIs" dxfId="20" priority="30" operator="greaterThan">
      <formula>$G$38</formula>
    </cfRule>
  </conditionalFormatting>
  <conditionalFormatting sqref="H39">
    <cfRule type="cellIs" dxfId="19" priority="29" operator="greaterThan">
      <formula>$G$39</formula>
    </cfRule>
  </conditionalFormatting>
  <conditionalFormatting sqref="H40">
    <cfRule type="cellIs" dxfId="18" priority="28" operator="greaterThan">
      <formula>$G$40</formula>
    </cfRule>
  </conditionalFormatting>
  <conditionalFormatting sqref="H41">
    <cfRule type="cellIs" dxfId="17" priority="27" operator="greaterThan">
      <formula>$G$41</formula>
    </cfRule>
  </conditionalFormatting>
  <conditionalFormatting sqref="H42">
    <cfRule type="cellIs" dxfId="16" priority="26" operator="greaterThan">
      <formula>$G$42</formula>
    </cfRule>
  </conditionalFormatting>
  <conditionalFormatting sqref="H43">
    <cfRule type="cellIs" dxfId="15" priority="25" operator="greaterThan">
      <formula>$G$43</formula>
    </cfRule>
  </conditionalFormatting>
  <conditionalFormatting sqref="H44">
    <cfRule type="cellIs" dxfId="14" priority="24" operator="greaterThan">
      <formula>$G$44</formula>
    </cfRule>
  </conditionalFormatting>
  <conditionalFormatting sqref="H46">
    <cfRule type="cellIs" dxfId="13" priority="23" operator="greaterThan">
      <formula>$G$46</formula>
    </cfRule>
  </conditionalFormatting>
  <conditionalFormatting sqref="H47">
    <cfRule type="cellIs" dxfId="12" priority="22" operator="greaterThan">
      <formula>$G$47</formula>
    </cfRule>
  </conditionalFormatting>
  <conditionalFormatting sqref="H48">
    <cfRule type="cellIs" dxfId="11" priority="21" operator="greaterThan">
      <formula>$G$48</formula>
    </cfRule>
  </conditionalFormatting>
  <conditionalFormatting sqref="H49">
    <cfRule type="cellIs" dxfId="10" priority="20" operator="greaterThan">
      <formula>$G$49</formula>
    </cfRule>
  </conditionalFormatting>
  <conditionalFormatting sqref="H50">
    <cfRule type="cellIs" dxfId="9" priority="19" operator="greaterThan">
      <formula>$G$50</formula>
    </cfRule>
  </conditionalFormatting>
  <conditionalFormatting sqref="H51">
    <cfRule type="cellIs" dxfId="8" priority="18" operator="greaterThan">
      <formula>$G$51</formula>
    </cfRule>
  </conditionalFormatting>
  <conditionalFormatting sqref="H52">
    <cfRule type="cellIs" dxfId="7" priority="17" operator="greaterThan">
      <formula>$G$52</formula>
    </cfRule>
  </conditionalFormatting>
  <conditionalFormatting sqref="H53">
    <cfRule type="cellIs" dxfId="6" priority="16" operator="greaterThan">
      <formula>$G$53</formula>
    </cfRule>
  </conditionalFormatting>
  <conditionalFormatting sqref="H54">
    <cfRule type="cellIs" dxfId="5" priority="15" operator="greaterThan">
      <formula>$G$54</formula>
    </cfRule>
  </conditionalFormatting>
  <conditionalFormatting sqref="H55">
    <cfRule type="cellIs" dxfId="4" priority="14" operator="greaterThan">
      <formula>$G$55</formula>
    </cfRule>
  </conditionalFormatting>
  <conditionalFormatting sqref="H56">
    <cfRule type="cellIs" dxfId="3" priority="13" operator="greaterThan">
      <formula>$G$56</formula>
    </cfRule>
  </conditionalFormatting>
  <conditionalFormatting sqref="H58">
    <cfRule type="cellIs" dxfId="2" priority="12" operator="greaterThan">
      <formula>$G$58</formula>
    </cfRule>
  </conditionalFormatting>
  <conditionalFormatting sqref="H59">
    <cfRule type="cellIs" dxfId="1" priority="2" operator="greaterThan">
      <formula>$G$59</formula>
    </cfRule>
  </conditionalFormatting>
  <conditionalFormatting sqref="H60">
    <cfRule type="cellIs" dxfId="0" priority="1" operator="greaterThan">
      <formula>$G$60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ignoredErrors>
    <ignoredError xmlns:x16r3="http://schemas.microsoft.com/office/spreadsheetml/2018/08/main" sqref="L65:M70" x16r3:misleadingForma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1F887A-33DF-48FF-9609-94A1D0C5A0A8}">
          <x14:formula1>
            <xm:f>'Kontrolna lista'!$A$25:$A$26</xm:f>
          </x14:formula1>
          <xm:sqref>J46:J55 J10:J19 J22:J31 J34:J43 J58</xm:sqref>
        </x14:dataValidation>
        <x14:dataValidation type="list" allowBlank="1" showInputMessage="1" showErrorMessage="1" xr:uid="{62C9CFC2-DA78-4220-9FA0-3A36953B091A}">
          <x14:formula1>
            <xm:f>'Kontrolna lista'!$A$11:$A$22</xm:f>
          </x14:formula1>
          <xm:sqref>M10:M19 M58 M46:M55 M34:M43 M22:M31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488B-E24A-48D7-9A0E-E93106DBE8A6}">
  <dimension ref="A1:A26"/>
  <sheetViews>
    <sheetView workbookViewId="0">
      <selection activeCell="G29" sqref="G29"/>
    </sheetView>
  </sheetViews>
  <sheetFormatPr defaultRowHeight="15" x14ac:dyDescent="0.25"/>
  <sheetData>
    <row r="1" spans="1:1" x14ac:dyDescent="0.25">
      <c r="A1" s="1" t="s">
        <v>42</v>
      </c>
    </row>
    <row r="2" spans="1:1" x14ac:dyDescent="0.25">
      <c r="A2" t="s">
        <v>10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11</v>
      </c>
    </row>
    <row r="7" spans="1:1" x14ac:dyDescent="0.25">
      <c r="A7" t="s">
        <v>15</v>
      </c>
    </row>
    <row r="8" spans="1:1" x14ac:dyDescent="0.25">
      <c r="A8" t="s">
        <v>16</v>
      </c>
    </row>
    <row r="10" spans="1:1" x14ac:dyDescent="0.25">
      <c r="A10" s="1" t="s">
        <v>38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s="59" t="s">
        <v>66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4" spans="1:1" x14ac:dyDescent="0.25">
      <c r="A24" s="1" t="s">
        <v>43</v>
      </c>
    </row>
    <row r="25" spans="1:1" x14ac:dyDescent="0.25">
      <c r="A25" t="s">
        <v>30</v>
      </c>
    </row>
    <row r="26" spans="1:1" x14ac:dyDescent="0.25">
      <c r="A26" t="s">
        <v>44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97449-8e6f-4cef-be58-e81a4abd4035" xsi:nil="true"/>
    <lcf76f155ced4ddcb4097134ff3c332f xmlns="59523294-95a0-4af6-8753-51d0b582ec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3E481F5CF2C54188FA7D87444CF7DE" ma:contentTypeVersion="16" ma:contentTypeDescription="Stvaranje novog dokumenta." ma:contentTypeScope="" ma:versionID="920eb7cea26af0690ec4131bd858f8c5">
  <xsd:schema xmlns:xsd="http://www.w3.org/2001/XMLSchema" xmlns:xs="http://www.w3.org/2001/XMLSchema" xmlns:p="http://schemas.microsoft.com/office/2006/metadata/properties" xmlns:ns2="59523294-95a0-4af6-8753-51d0b582ecf5" xmlns:ns3="e7897449-8e6f-4cef-be58-e81a4abd4035" targetNamespace="http://schemas.microsoft.com/office/2006/metadata/properties" ma:root="true" ma:fieldsID="f3353fb48cb24cf255d8f16d8a2f061b" ns2:_="" ns3:_="">
    <xsd:import namespace="59523294-95a0-4af6-8753-51d0b582ecf5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23294-95a0-4af6-8753-51d0b582e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6FB52C-EE23-4233-81A9-4C098DB9BFD7}">
  <ds:schemaRefs>
    <ds:schemaRef ds:uri="http://schemas.microsoft.com/office/2006/metadata/properties"/>
    <ds:schemaRef ds:uri="http://schemas.microsoft.com/office/infopath/2007/PartnerControls"/>
    <ds:schemaRef ds:uri="e7897449-8e6f-4cef-be58-e81a4abd4035"/>
    <ds:schemaRef ds:uri="59523294-95a0-4af6-8753-51d0b582ecf5"/>
  </ds:schemaRefs>
</ds:datastoreItem>
</file>

<file path=customXml/itemProps2.xml><?xml version="1.0" encoding="utf-8"?>
<ds:datastoreItem xmlns:ds="http://schemas.openxmlformats.org/officeDocument/2006/customXml" ds:itemID="{F197F958-0D19-4BD8-B6E6-099A7650C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23294-95a0-4af6-8753-51d0b582ecf5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3EEE09-D50E-4AB0-B25B-FD28006D7E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Projektni partner</vt:lpstr>
      <vt:lpstr>Kontrolna 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Bobovečki</dc:creator>
  <cp:keywords/>
  <dc:description/>
  <cp:lastModifiedBy>Dragan Ljevar</cp:lastModifiedBy>
  <cp:revision/>
  <cp:lastPrinted>2024-06-14T14:15:04Z</cp:lastPrinted>
  <dcterms:created xsi:type="dcterms:W3CDTF">2022-06-20T10:57:47Z</dcterms:created>
  <dcterms:modified xsi:type="dcterms:W3CDTF">2024-10-23T13:34:02Z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0x010100303E481F5CF2C54188FA7D87444CF7DE</vt:lpwstr>
  </property>
  <property fmtid="{D5CDD505-2E9C-101B-9397-08002B2CF9AE}" pid="3" name="MediaServiceImageTags">
    <vt:lpwstr/>
  </property>
</Properties>
</file>